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 activeTab="1"/>
  </bookViews>
  <sheets>
    <sheet name="Mensual Agosto" sheetId="4" r:id="rId1"/>
    <sheet name="Mensual Agosto (cont.)" sheetId="5" r:id="rId2"/>
  </sheets>
  <externalReferences>
    <externalReference r:id="rId3"/>
    <externalReference r:id="rId4"/>
  </externalReferences>
  <definedNames>
    <definedName name="_xlnm.Print_Area" localSheetId="0">'Mensual Agosto'!$B$2:$N$146</definedName>
    <definedName name="_xlnm.Print_Area" localSheetId="1">'Mensual Agosto (cont.)'!$B$2:$N$95</definedName>
  </definedNames>
  <calcPr calcId="125725"/>
</workbook>
</file>

<file path=xl/calcChain.xml><?xml version="1.0" encoding="utf-8"?>
<calcChain xmlns="http://schemas.openxmlformats.org/spreadsheetml/2006/main">
  <c r="J137" i="4"/>
  <c r="J136"/>
  <c r="J135"/>
  <c r="K107"/>
  <c r="K106"/>
  <c r="K105"/>
  <c r="K104"/>
  <c r="L92"/>
  <c r="K92"/>
  <c r="L91"/>
  <c r="K91"/>
  <c r="L90"/>
  <c r="K90"/>
  <c r="L89"/>
  <c r="K89"/>
  <c r="G69"/>
  <c r="G68"/>
  <c r="G67"/>
  <c r="G66"/>
  <c r="G65"/>
  <c r="G64"/>
  <c r="G63"/>
  <c r="G62"/>
  <c r="G61"/>
  <c r="G60"/>
  <c r="G59"/>
  <c r="G58"/>
  <c r="G57"/>
  <c r="G56"/>
  <c r="H52"/>
  <c r="G51"/>
  <c r="G49"/>
  <c r="H48"/>
  <c r="G46"/>
  <c r="L44"/>
  <c r="G44"/>
  <c r="L43"/>
  <c r="G43" s="1"/>
  <c r="L42"/>
  <c r="G42"/>
  <c r="L41"/>
  <c r="G41"/>
  <c r="H39"/>
  <c r="H38"/>
  <c r="G37"/>
  <c r="G36"/>
  <c r="G35"/>
  <c r="L34"/>
  <c r="H34" s="1"/>
  <c r="H33"/>
  <c r="L31"/>
  <c r="H31" s="1"/>
  <c r="H30"/>
  <c r="L28"/>
  <c r="H28" s="1"/>
  <c r="G24" s="1"/>
  <c r="L27"/>
  <c r="H27"/>
  <c r="L26"/>
  <c r="H26"/>
  <c r="H25"/>
  <c r="M19"/>
  <c r="M18"/>
  <c r="H18"/>
  <c r="M17"/>
  <c r="H9"/>
  <c r="G29" l="1"/>
  <c r="G32"/>
</calcChain>
</file>

<file path=xl/comments1.xml><?xml version="1.0" encoding="utf-8"?>
<comments xmlns="http://schemas.openxmlformats.org/spreadsheetml/2006/main">
  <authors>
    <author>Administración del Mercado Eléctrico</author>
  </authors>
  <commentList>
    <comment ref="A43" authorId="0">
      <text>
        <r>
          <rPr>
            <b/>
            <sz val="8"/>
            <color indexed="81"/>
            <rFont val="Tahoma"/>
            <family val="2"/>
          </rPr>
          <t>Como debería ser (recibido lado 230kV, enviado lado 150 kV)</t>
        </r>
      </text>
    </comment>
    <comment ref="G44" authorId="0">
      <text>
        <r>
          <rPr>
            <b/>
            <sz val="8"/>
            <color indexed="81"/>
            <rFont val="Tahoma"/>
            <family val="2"/>
          </rPr>
          <t>Ojo, acá no se consideran las pérdidas de lo q entra por Pay-Conc, habría q ponerlas, pero siempre se hizo sin, para q quede igual al Smec (q mide en la E/S de la línea y no en SG).</t>
        </r>
      </text>
    </comment>
  </commentList>
</comments>
</file>

<file path=xl/sharedStrings.xml><?xml version="1.0" encoding="utf-8"?>
<sst xmlns="http://schemas.openxmlformats.org/spreadsheetml/2006/main" count="232" uniqueCount="123">
  <si>
    <t>INFORME MENSUAL DEL MMEE</t>
  </si>
  <si>
    <t xml:space="preserve">  DEMANDA NETA (según SMEC)</t>
  </si>
  <si>
    <t>AGOSTO 2012</t>
  </si>
  <si>
    <t>Energía Total Mensual</t>
  </si>
  <si>
    <t>MWh</t>
  </si>
  <si>
    <t>Temperatura en Montevideo</t>
  </si>
  <si>
    <t>Referencia Melilla</t>
  </si>
  <si>
    <t>TASA DE CRECIMIENTO (2012-2011)</t>
  </si>
  <si>
    <t>Potencia Máxima (MW)</t>
  </si>
  <si>
    <t>Mensual</t>
  </si>
  <si>
    <t xml:space="preserve"> </t>
  </si>
  <si>
    <t>Miércoles 1; 20:41 hs</t>
  </si>
  <si>
    <t>Acumulado anual</t>
  </si>
  <si>
    <t>Energía Diaria Máxima (MWh)</t>
  </si>
  <si>
    <t>Año movil</t>
  </si>
  <si>
    <t>Miércoles 1</t>
  </si>
  <si>
    <t>ENERGIA NETA ENTREGADA AL SIN</t>
  </si>
  <si>
    <t xml:space="preserve">Generación Térmica </t>
  </si>
  <si>
    <t>Por Central</t>
  </si>
  <si>
    <t>Por Unidad</t>
  </si>
  <si>
    <t>Exportación</t>
  </si>
  <si>
    <t>Central Batlle</t>
  </si>
  <si>
    <t>• Sala B</t>
  </si>
  <si>
    <t>• 5a</t>
  </si>
  <si>
    <t>• 6a</t>
  </si>
  <si>
    <t>• Motores</t>
  </si>
  <si>
    <t>Central La Tablada</t>
  </si>
  <si>
    <t>• Unidad 1</t>
  </si>
  <si>
    <t>• Unidad 2</t>
  </si>
  <si>
    <t>Central P. del Tigre</t>
  </si>
  <si>
    <t>• Gas</t>
  </si>
  <si>
    <t>• Gasoil</t>
  </si>
  <si>
    <t>APR</t>
  </si>
  <si>
    <t>Central Maldonado</t>
  </si>
  <si>
    <t>Grupos Diesel</t>
  </si>
  <si>
    <t>• Rivera</t>
  </si>
  <si>
    <t>• San Borjas</t>
  </si>
  <si>
    <t>Generación Hidraulica</t>
  </si>
  <si>
    <t>C.H. G.Terra (R. del Bonete)</t>
  </si>
  <si>
    <t>C.H. Baygorria</t>
  </si>
  <si>
    <t>C.H. Constitución (Palmar)</t>
  </si>
  <si>
    <t>C.H. Salto Grande</t>
  </si>
  <si>
    <t>Intercambios</t>
  </si>
  <si>
    <t>Por País</t>
  </si>
  <si>
    <t>Argentina</t>
  </si>
  <si>
    <t>• Importación Contrato</t>
  </si>
  <si>
    <t>• Importación Contingente</t>
  </si>
  <si>
    <t>• Exportación hidráulica</t>
  </si>
  <si>
    <t>• Exportación térmica</t>
  </si>
  <si>
    <t>Brasil</t>
  </si>
  <si>
    <t>• Importación por C.Rivera</t>
  </si>
  <si>
    <t>• Importación por SADI</t>
  </si>
  <si>
    <t>• Exportación a Brasil</t>
  </si>
  <si>
    <t>Otros Generadores</t>
  </si>
  <si>
    <t>UPM S.A. (ex-Botnia)</t>
  </si>
  <si>
    <t>Zenda Leather S.A.</t>
  </si>
  <si>
    <t>Nuevo Manantial S.A.</t>
  </si>
  <si>
    <t>Sierra de Caracoles (U.T.E.)</t>
  </si>
  <si>
    <t>Agroland S.A.</t>
  </si>
  <si>
    <t>Las Rosas Maldonado</t>
  </si>
  <si>
    <t>Fenirol S.A.</t>
  </si>
  <si>
    <t>Bioener S.A.</t>
  </si>
  <si>
    <t>Weyerhaeuser Productos S.A.</t>
  </si>
  <si>
    <t>Liderdat S.A.</t>
  </si>
  <si>
    <t>Galofer S.A.</t>
  </si>
  <si>
    <t>Alcoholes del Uruguay S.A.</t>
  </si>
  <si>
    <t>Ponlar S.A.</t>
  </si>
  <si>
    <t>Kentilux S.A.</t>
  </si>
  <si>
    <t>Nota:</t>
  </si>
  <si>
    <t xml:space="preserve">Los valores informados son valores netos, esto es la diferencia entre la energía </t>
  </si>
  <si>
    <t>entregada al SIN y la energía absorbida del sistema.</t>
  </si>
  <si>
    <t>GENERACIÓN - IMPORTACIÓN / EXPORTACIÓN por día (acumulado)</t>
  </si>
  <si>
    <t>INFORMACIÓN HIDROLÓGICA MENSUAL</t>
  </si>
  <si>
    <t xml:space="preserve">EVOLUCIÓN de los EMBALSES (Dr.G.Terra y Salto Grande) </t>
  </si>
  <si>
    <t>Valores diarios de la Cota de la Represa Dr. Gabriel Terra (hora 0:00)</t>
  </si>
  <si>
    <t>Represa</t>
  </si>
  <si>
    <t xml:space="preserve">Cota Inicial m </t>
  </si>
  <si>
    <t>Cota Final m</t>
  </si>
  <si>
    <t>Terra</t>
  </si>
  <si>
    <t>Baygorria</t>
  </si>
  <si>
    <t>Palmar</t>
  </si>
  <si>
    <t>Salto Grande</t>
  </si>
  <si>
    <t>Valores de Referencia (operación normal)</t>
  </si>
  <si>
    <t xml:space="preserve">Cota Min m </t>
  </si>
  <si>
    <t>Cota Max m</t>
  </si>
  <si>
    <t>Valores diarios de la Cota Real y Cota Vista (uruguaya y argentina) de la Represa Salto Grande</t>
  </si>
  <si>
    <t>Vertido km3</t>
  </si>
  <si>
    <t>APORTES, TURBINADOS y VERTIMIENTOS REGISTRADOS</t>
  </si>
  <si>
    <t xml:space="preserve">Valores Históricos </t>
  </si>
  <si>
    <t>Lluvias  mm</t>
  </si>
  <si>
    <t>Min mm</t>
  </si>
  <si>
    <t>Max mm</t>
  </si>
  <si>
    <t>Valores mensuales considerdos desde 01/1994</t>
  </si>
  <si>
    <t>Valores de S.Grande en la cuenca inmediata</t>
  </si>
  <si>
    <t>n/d = dato no disponible al momento de la publicación</t>
  </si>
  <si>
    <t>nota: Las gráficas en este informe están elaboradas para meses de 31 días</t>
  </si>
  <si>
    <t>INFORME MENSUAL DEL MMEE (cont.)</t>
  </si>
  <si>
    <t xml:space="preserve">  ABASTECIMIENTO DE LA DEMANDA Y EXPORTACION - DETALLE</t>
  </si>
  <si>
    <t xml:space="preserve">Semana 32 (4 al 10 de Agosto)
</t>
  </si>
  <si>
    <t>La demanda fue unos 206 GWh en la semana, se registró un aumento importante de la temperatura.</t>
  </si>
  <si>
    <t xml:space="preserve">Durante toda la semana se despachó a pleno las unidades 5ta, 6ta y motores de C. Batlle y PTA. </t>
  </si>
  <si>
    <t>Se despachó Terra a pleno hasta el miercoles en donde se fue retirando paulatinamente de servicio debido a muy importantes previsiones de precipitaciones.</t>
  </si>
  <si>
    <t>Palmar y Salto Grande cerraron la demanda. Se continuó con la importación desde Brasil por la conversora de Rivera (costo  167 US$/MWh)</t>
  </si>
  <si>
    <r>
      <t xml:space="preserve">Semana 33 (11 al 17 de Agosto)
</t>
    </r>
    <r>
      <rPr>
        <i/>
        <u/>
        <sz val="12"/>
        <rFont val="Arial"/>
        <family val="2"/>
      </rPr>
      <t xml:space="preserve">
</t>
    </r>
  </si>
  <si>
    <t xml:space="preserve">La demanda fue del orden de los 202 GWh en la semana. </t>
  </si>
  <si>
    <t>Durante toda la semana se despachó a pleno las unidades 6ta y motores de C. Batlle. 5° unidad fue autorizado el mantenimiento solicitado el cual se ha extendido.</t>
  </si>
  <si>
    <t xml:space="preserve">Debido a las previsiónes de precipitaciónes se genero solamente con 3 unidades de PTA. </t>
  </si>
  <si>
    <t>El despacho hidráulico se organizo de forma de poder controlar las cotas de corto plazo a través de reducir la generación de PTA y Terra.</t>
  </si>
  <si>
    <t>Se continuó con la importación desde Brasil por la conversora de Rivera (costo  167 US$/MWh)</t>
  </si>
  <si>
    <r>
      <t xml:space="preserve">Semana 34 (18 al 24 de Agosto) 
</t>
    </r>
    <r>
      <rPr>
        <i/>
        <u/>
        <sz val="12"/>
        <rFont val="Arial"/>
        <family val="2"/>
      </rPr>
      <t xml:space="preserve">
</t>
    </r>
  </si>
  <si>
    <t>La demanda fue del orden de los 197 GWh en la semana. 
Durante toda la presente semana se produjeron precipitaciones muy importantes en toda la cuenca del río Negro y en la inmediata de Salto Grande.</t>
  </si>
  <si>
    <t xml:space="preserve">Las citadas precipitaciones han tenido como consecuencia que las centrales de Baygorria y Palmar entraran en vertimiento.
</t>
  </si>
  <si>
    <t xml:space="preserve">El acumulado de precipitaciones del mes de agosto para las centrales de Palmar y Baygorria supera el máximo registrado en el desde 1996. </t>
  </si>
  <si>
    <t xml:space="preserve">
Durante toda la semana se despachó a pleno las unidades 6ta y motores de C. Batlle. 
Debido a las precipitaciones se sacó de servicio la central de PTA a partir del lunes. </t>
  </si>
  <si>
    <t xml:space="preserve">
El despacho hidráulico se organizo de forma de poder controlar las crecidas derivadas de las precipitaciones.</t>
  </si>
  <si>
    <t xml:space="preserve">
Se continuó con la importación desde Brasil por la conversora de Rivera (costo  167 US$/MWh).</t>
  </si>
  <si>
    <r>
      <t xml:space="preserve">Semana 35 (25 al 31 de Agosto)
</t>
    </r>
    <r>
      <rPr>
        <i/>
        <sz val="12"/>
        <rFont val="Arial"/>
        <family val="2"/>
      </rPr>
      <t xml:space="preserve">
</t>
    </r>
  </si>
  <si>
    <t xml:space="preserve">No se producieron precipitaciones de importancia durante la semana salvo el evento que mayoritariamente se produjo el viernes 24. </t>
  </si>
  <si>
    <t xml:space="preserve">Debido al citado evento el vertido de Palmar se extendió hasta el miercoles 29 donde se cerro vertederos.   </t>
  </si>
  <si>
    <t>Durante toda la semana se despachó a pleno las unidades de motores de C. Batlle. Las 5° unidad de CB presento problemas de disponibilidad</t>
  </si>
  <si>
    <t>Palmar se despacho a pleno durante toda la semana, y cerca del fin del vertido en la misma se despacho Terra a pleno.</t>
  </si>
  <si>
    <t xml:space="preserve">Se continuó con la importación desde Brasil por la conversora de Rivera (costo  167 US$/MWh) </t>
  </si>
  <si>
    <t>COMPOSICIÓN DE LA DEMANDA Y GENERACIÓN POR FUENTE</t>
  </si>
</sst>
</file>

<file path=xl/styles.xml><?xml version="1.0" encoding="utf-8"?>
<styleSheet xmlns="http://schemas.openxmlformats.org/spreadsheetml/2006/main">
  <numFmts count="4">
    <numFmt numFmtId="164" formatCode=";;;"/>
    <numFmt numFmtId="165" formatCode="#."/>
    <numFmt numFmtId="166" formatCode="0_)"/>
    <numFmt numFmtId="167" formatCode="General_)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u/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sz val="8"/>
      <color indexed="81"/>
      <name val="Tahoma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i/>
      <u/>
      <sz val="12"/>
      <name val="Arial"/>
      <family val="2"/>
    </font>
    <font>
      <b/>
      <sz val="10.5"/>
      <name val="Arial"/>
      <family val="2"/>
    </font>
    <font>
      <i/>
      <u/>
      <sz val="12"/>
      <name val="Arial"/>
      <family val="2"/>
    </font>
    <font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color indexed="10"/>
      <name val="Arial Narrow"/>
      <family val="2"/>
    </font>
    <font>
      <sz val="1"/>
      <color indexed="16"/>
      <name val="Courier"/>
      <family val="3"/>
    </font>
    <font>
      <u/>
      <sz val="9"/>
      <color indexed="12"/>
      <name val="Courier"/>
      <family val="3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164" fontId="29" fillId="0" borderId="0">
      <protection locked="0"/>
    </xf>
    <xf numFmtId="165" fontId="30" fillId="0" borderId="0">
      <protection locked="0"/>
    </xf>
    <xf numFmtId="165" fontId="30" fillId="0" borderId="0"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0" fontId="32" fillId="13" borderId="44" applyNumberFormat="0" applyAlignment="0" applyProtection="0"/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0" fontId="32" fillId="13" borderId="44" applyNumberFormat="0" applyAlignment="0" applyProtection="0"/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0" fontId="32" fillId="13" borderId="44" applyNumberFormat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165" fontId="34" fillId="0" borderId="0">
      <protection locked="0"/>
    </xf>
    <xf numFmtId="165" fontId="34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165" fontId="34" fillId="0" borderId="0">
      <protection locked="0"/>
    </xf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0" fontId="2" fillId="29" borderId="47" applyNumberFormat="0" applyFont="0" applyAlignment="0" applyProtection="0"/>
    <xf numFmtId="165" fontId="34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165" fontId="34" fillId="0" borderId="53">
      <protection locked="0"/>
    </xf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</cellStyleXfs>
  <cellXfs count="218">
    <xf numFmtId="0" fontId="0" fillId="0" borderId="0" xfId="0"/>
    <xf numFmtId="0" fontId="3" fillId="0" borderId="0" xfId="1" applyFont="1"/>
    <xf numFmtId="0" fontId="4" fillId="2" borderId="1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0" fontId="6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vertical="center"/>
    </xf>
    <xf numFmtId="49" fontId="5" fillId="3" borderId="9" xfId="1" applyNumberFormat="1" applyFont="1" applyFill="1" applyBorder="1" applyAlignment="1">
      <alignment horizontal="center" vertical="center"/>
    </xf>
    <xf numFmtId="49" fontId="5" fillId="3" borderId="10" xfId="1" applyNumberFormat="1" applyFont="1" applyFill="1" applyBorder="1" applyAlignment="1">
      <alignment horizontal="center" vertical="center"/>
    </xf>
    <xf numFmtId="0" fontId="3" fillId="4" borderId="11" xfId="1" applyFont="1" applyFill="1" applyBorder="1"/>
    <xf numFmtId="0" fontId="3" fillId="4" borderId="12" xfId="1" applyFont="1" applyFill="1" applyBorder="1"/>
    <xf numFmtId="0" fontId="3" fillId="4" borderId="13" xfId="1" applyFont="1" applyFill="1" applyBorder="1"/>
    <xf numFmtId="0" fontId="3" fillId="4" borderId="4" xfId="1" applyFont="1" applyFill="1" applyBorder="1"/>
    <xf numFmtId="0" fontId="3" fillId="4" borderId="0" xfId="1" applyFont="1" applyFill="1" applyBorder="1"/>
    <xf numFmtId="0" fontId="5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vertical="center"/>
    </xf>
    <xf numFmtId="21" fontId="3" fillId="4" borderId="0" xfId="1" applyNumberFormat="1" applyFont="1" applyFill="1" applyBorder="1"/>
    <xf numFmtId="0" fontId="3" fillId="4" borderId="5" xfId="1" applyFont="1" applyFill="1" applyBorder="1"/>
    <xf numFmtId="3" fontId="5" fillId="4" borderId="14" xfId="1" applyNumberFormat="1" applyFont="1" applyFill="1" applyBorder="1" applyAlignment="1">
      <alignment horizontal="center" vertical="center"/>
    </xf>
    <xf numFmtId="0" fontId="5" fillId="4" borderId="0" xfId="1" applyFont="1" applyFill="1" applyBorder="1" applyAlignment="1">
      <alignment horizontal="left" vertical="center"/>
    </xf>
    <xf numFmtId="21" fontId="7" fillId="4" borderId="0" xfId="1" applyNumberFormat="1" applyFont="1" applyFill="1" applyBorder="1"/>
    <xf numFmtId="0" fontId="3" fillId="4" borderId="0" xfId="1" applyFont="1" applyFill="1" applyBorder="1" applyAlignment="1">
      <alignment horizontal="left"/>
    </xf>
    <xf numFmtId="0" fontId="7" fillId="4" borderId="0" xfId="1" applyFont="1" applyFill="1" applyBorder="1"/>
    <xf numFmtId="0" fontId="8" fillId="4" borderId="0" xfId="1" applyFont="1" applyFill="1" applyBorder="1"/>
    <xf numFmtId="16" fontId="3" fillId="4" borderId="0" xfId="1" applyNumberFormat="1" applyFont="1" applyFill="1" applyBorder="1" applyAlignment="1">
      <alignment horizontal="left"/>
    </xf>
    <xf numFmtId="0" fontId="5" fillId="4" borderId="15" xfId="1" applyFont="1" applyFill="1" applyBorder="1" applyAlignment="1">
      <alignment horizontal="center"/>
    </xf>
    <xf numFmtId="0" fontId="5" fillId="4" borderId="9" xfId="1" applyFont="1" applyFill="1" applyBorder="1" applyAlignment="1">
      <alignment horizontal="center"/>
    </xf>
    <xf numFmtId="0" fontId="5" fillId="4" borderId="16" xfId="1" applyFont="1" applyFill="1" applyBorder="1" applyAlignment="1">
      <alignment horizontal="center"/>
    </xf>
    <xf numFmtId="16" fontId="6" fillId="4" borderId="15" xfId="1" applyNumberFormat="1" applyFont="1" applyFill="1" applyBorder="1" applyAlignment="1">
      <alignment vertical="center"/>
    </xf>
    <xf numFmtId="16" fontId="6" fillId="4" borderId="16" xfId="1" applyNumberFormat="1" applyFont="1" applyFill="1" applyBorder="1" applyAlignment="1">
      <alignment vertical="center"/>
    </xf>
    <xf numFmtId="10" fontId="6" fillId="4" borderId="17" xfId="2" applyNumberFormat="1" applyFont="1" applyFill="1" applyBorder="1" applyAlignment="1">
      <alignment horizontal="center" vertical="center"/>
    </xf>
    <xf numFmtId="16" fontId="6" fillId="4" borderId="0" xfId="1" applyNumberFormat="1" applyFont="1" applyFill="1" applyBorder="1" applyAlignment="1">
      <alignment horizontal="left" vertical="center"/>
    </xf>
    <xf numFmtId="0" fontId="6" fillId="4" borderId="15" xfId="1" applyFont="1" applyFill="1" applyBorder="1" applyAlignment="1">
      <alignment vertical="center"/>
    </xf>
    <xf numFmtId="0" fontId="6" fillId="4" borderId="16" xfId="1" applyFont="1" applyFill="1" applyBorder="1" applyAlignment="1">
      <alignment vertical="center"/>
    </xf>
    <xf numFmtId="0" fontId="6" fillId="4" borderId="0" xfId="1" applyFont="1" applyFill="1" applyBorder="1" applyAlignment="1">
      <alignment vertical="center"/>
    </xf>
    <xf numFmtId="0" fontId="5" fillId="3" borderId="18" xfId="1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/>
    </xf>
    <xf numFmtId="0" fontId="6" fillId="3" borderId="10" xfId="1" applyFont="1" applyFill="1" applyBorder="1" applyAlignment="1">
      <alignment horizontal="center" vertical="center"/>
    </xf>
    <xf numFmtId="0" fontId="7" fillId="4" borderId="11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13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left"/>
    </xf>
    <xf numFmtId="0" fontId="5" fillId="4" borderId="16" xfId="1" applyFont="1" applyFill="1" applyBorder="1" applyAlignment="1">
      <alignment horizontal="left"/>
    </xf>
    <xf numFmtId="0" fontId="5" fillId="4" borderId="15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6" fillId="4" borderId="19" xfId="1" applyFont="1" applyFill="1" applyBorder="1" applyAlignment="1">
      <alignment horizontal="left"/>
    </xf>
    <xf numFmtId="0" fontId="6" fillId="4" borderId="20" xfId="1" applyFont="1" applyFill="1" applyBorder="1" applyAlignment="1">
      <alignment horizontal="left"/>
    </xf>
    <xf numFmtId="0" fontId="5" fillId="4" borderId="21" xfId="1" applyFont="1" applyFill="1" applyBorder="1" applyAlignment="1">
      <alignment horizontal="left"/>
    </xf>
    <xf numFmtId="3" fontId="5" fillId="4" borderId="22" xfId="1" applyNumberFormat="1" applyFont="1" applyFill="1" applyBorder="1" applyAlignment="1">
      <alignment horizontal="right"/>
    </xf>
    <xf numFmtId="3" fontId="6" fillId="4" borderId="23" xfId="1" applyNumberFormat="1" applyFont="1" applyFill="1" applyBorder="1" applyAlignment="1">
      <alignment horizontal="right"/>
    </xf>
    <xf numFmtId="0" fontId="6" fillId="4" borderId="24" xfId="1" applyFont="1" applyFill="1" applyBorder="1" applyAlignment="1">
      <alignment horizontal="left"/>
    </xf>
    <xf numFmtId="0" fontId="6" fillId="4" borderId="20" xfId="1" applyFont="1" applyFill="1" applyBorder="1"/>
    <xf numFmtId="3" fontId="6" fillId="4" borderId="25" xfId="1" applyNumberFormat="1" applyFont="1" applyFill="1" applyBorder="1" applyAlignment="1">
      <alignment horizontal="right"/>
    </xf>
    <xf numFmtId="0" fontId="7" fillId="4" borderId="5" xfId="1" applyFont="1" applyFill="1" applyBorder="1"/>
    <xf numFmtId="0" fontId="8" fillId="0" borderId="0" xfId="1" applyFont="1"/>
    <xf numFmtId="0" fontId="6" fillId="4" borderId="20" xfId="1" applyFont="1" applyFill="1" applyBorder="1" applyAlignment="1">
      <alignment horizontal="left" indent="1"/>
    </xf>
    <xf numFmtId="3" fontId="6" fillId="4" borderId="26" xfId="1" applyNumberFormat="1" applyFont="1" applyFill="1" applyBorder="1" applyAlignment="1">
      <alignment horizontal="right"/>
    </xf>
    <xf numFmtId="3" fontId="6" fillId="4" borderId="27" xfId="1" applyNumberFormat="1" applyFont="1" applyFill="1" applyBorder="1" applyAlignment="1">
      <alignment horizontal="right"/>
    </xf>
    <xf numFmtId="0" fontId="6" fillId="4" borderId="20" xfId="1" applyFont="1" applyFill="1" applyBorder="1" applyAlignment="1">
      <alignment horizontal="right"/>
    </xf>
    <xf numFmtId="3" fontId="6" fillId="4" borderId="28" xfId="1" applyNumberFormat="1" applyFont="1" applyFill="1" applyBorder="1" applyAlignment="1">
      <alignment horizontal="right"/>
    </xf>
    <xf numFmtId="0" fontId="5" fillId="4" borderId="20" xfId="1" applyFont="1" applyFill="1" applyBorder="1" applyAlignment="1">
      <alignment horizontal="left"/>
    </xf>
    <xf numFmtId="3" fontId="5" fillId="4" borderId="26" xfId="1" applyNumberFormat="1" applyFont="1" applyFill="1" applyBorder="1" applyAlignment="1">
      <alignment horizontal="right"/>
    </xf>
    <xf numFmtId="0" fontId="6" fillId="4" borderId="29" xfId="1" applyFont="1" applyFill="1" applyBorder="1" applyAlignment="1">
      <alignment horizontal="left" indent="1"/>
    </xf>
    <xf numFmtId="0" fontId="6" fillId="4" borderId="29" xfId="1" applyFont="1" applyFill="1" applyBorder="1" applyAlignment="1">
      <alignment horizontal="right"/>
    </xf>
    <xf numFmtId="3" fontId="6" fillId="4" borderId="30" xfId="1" applyNumberFormat="1" applyFont="1" applyFill="1" applyBorder="1" applyAlignment="1">
      <alignment horizontal="right"/>
    </xf>
    <xf numFmtId="0" fontId="9" fillId="0" borderId="0" xfId="1" applyFont="1"/>
    <xf numFmtId="3" fontId="5" fillId="4" borderId="19" xfId="1" applyNumberFormat="1" applyFont="1" applyFill="1" applyBorder="1" applyAlignment="1">
      <alignment horizontal="right"/>
    </xf>
    <xf numFmtId="0" fontId="6" fillId="4" borderId="29" xfId="1" applyFont="1" applyFill="1" applyBorder="1" applyAlignment="1">
      <alignment horizontal="left"/>
    </xf>
    <xf numFmtId="3" fontId="9" fillId="0" borderId="0" xfId="1" applyNumberFormat="1" applyFont="1"/>
    <xf numFmtId="3" fontId="8" fillId="0" borderId="0" xfId="1" applyNumberFormat="1" applyFont="1"/>
    <xf numFmtId="0" fontId="5" fillId="4" borderId="20" xfId="1" applyFont="1" applyFill="1" applyBorder="1" applyAlignment="1">
      <alignment horizontal="left"/>
    </xf>
    <xf numFmtId="0" fontId="10" fillId="0" borderId="0" xfId="1" applyFont="1"/>
    <xf numFmtId="0" fontId="6" fillId="4" borderId="26" xfId="1" applyFont="1" applyFill="1" applyBorder="1" applyAlignment="1">
      <alignment horizontal="left"/>
    </xf>
    <xf numFmtId="0" fontId="6" fillId="4" borderId="31" xfId="1" applyFont="1" applyFill="1" applyBorder="1" applyAlignment="1">
      <alignment horizontal="left" indent="1"/>
    </xf>
    <xf numFmtId="0" fontId="6" fillId="4" borderId="31" xfId="1" applyFont="1" applyFill="1" applyBorder="1" applyAlignment="1">
      <alignment horizontal="right"/>
    </xf>
    <xf numFmtId="3" fontId="6" fillId="4" borderId="32" xfId="1" applyNumberFormat="1" applyFont="1" applyFill="1" applyBorder="1" applyAlignment="1">
      <alignment horizontal="right"/>
    </xf>
    <xf numFmtId="3" fontId="10" fillId="0" borderId="0" xfId="1" applyNumberFormat="1" applyFont="1"/>
    <xf numFmtId="0" fontId="5" fillId="4" borderId="9" xfId="1" applyFont="1" applyFill="1" applyBorder="1" applyAlignment="1">
      <alignment horizontal="left"/>
    </xf>
    <xf numFmtId="0" fontId="6" fillId="4" borderId="21" xfId="1" applyFont="1" applyFill="1" applyBorder="1" applyAlignment="1">
      <alignment horizontal="left"/>
    </xf>
    <xf numFmtId="3" fontId="5" fillId="4" borderId="23" xfId="1" applyNumberFormat="1" applyFont="1" applyFill="1" applyBorder="1" applyAlignment="1">
      <alignment horizontal="right"/>
    </xf>
    <xf numFmtId="3" fontId="6" fillId="4" borderId="33" xfId="1" applyNumberFormat="1" applyFont="1" applyFill="1" applyBorder="1" applyAlignment="1">
      <alignment horizontal="right"/>
    </xf>
    <xf numFmtId="3" fontId="5" fillId="4" borderId="25" xfId="1" applyNumberFormat="1" applyFont="1" applyFill="1" applyBorder="1" applyAlignment="1">
      <alignment horizontal="right"/>
    </xf>
    <xf numFmtId="3" fontId="6" fillId="4" borderId="34" xfId="1" applyNumberFormat="1" applyFont="1" applyFill="1" applyBorder="1" applyAlignment="1">
      <alignment horizontal="right"/>
    </xf>
    <xf numFmtId="4" fontId="3" fillId="4" borderId="0" xfId="1" applyNumberFormat="1" applyFont="1" applyFill="1" applyBorder="1"/>
    <xf numFmtId="0" fontId="6" fillId="4" borderId="31" xfId="1" applyFont="1" applyFill="1" applyBorder="1" applyAlignment="1">
      <alignment horizontal="left"/>
    </xf>
    <xf numFmtId="3" fontId="6" fillId="4" borderId="35" xfId="1" applyNumberFormat="1" applyFont="1" applyFill="1" applyBorder="1" applyAlignment="1">
      <alignment horizontal="right"/>
    </xf>
    <xf numFmtId="0" fontId="5" fillId="4" borderId="16" xfId="1" applyFont="1" applyFill="1" applyBorder="1" applyAlignment="1">
      <alignment horizontal="center"/>
    </xf>
    <xf numFmtId="0" fontId="6" fillId="4" borderId="0" xfId="1" applyFont="1" applyFill="1" applyBorder="1" applyAlignment="1">
      <alignment horizontal="left"/>
    </xf>
    <xf numFmtId="0" fontId="6" fillId="4" borderId="0" xfId="1" applyFont="1" applyFill="1" applyBorder="1" applyAlignment="1">
      <alignment horizontal="right"/>
    </xf>
    <xf numFmtId="1" fontId="6" fillId="4" borderId="30" xfId="1" applyNumberFormat="1" applyFont="1" applyFill="1" applyBorder="1" applyAlignment="1">
      <alignment horizontal="right"/>
    </xf>
    <xf numFmtId="3" fontId="6" fillId="4" borderId="36" xfId="1" applyNumberFormat="1" applyFont="1" applyFill="1" applyBorder="1" applyAlignment="1">
      <alignment horizontal="right"/>
    </xf>
    <xf numFmtId="3" fontId="6" fillId="4" borderId="0" xfId="1" applyNumberFormat="1" applyFont="1" applyFill="1" applyBorder="1" applyAlignment="1">
      <alignment horizontal="left"/>
    </xf>
    <xf numFmtId="3" fontId="6" fillId="4" borderId="37" xfId="1" applyNumberFormat="1" applyFont="1" applyFill="1" applyBorder="1" applyAlignment="1">
      <alignment horizontal="right"/>
    </xf>
    <xf numFmtId="3" fontId="6" fillId="4" borderId="25" xfId="1" applyNumberFormat="1" applyFont="1" applyFill="1" applyBorder="1" applyAlignment="1">
      <alignment horizontal="center"/>
    </xf>
    <xf numFmtId="3" fontId="5" fillId="4" borderId="32" xfId="1" applyNumberFormat="1" applyFont="1" applyFill="1" applyBorder="1" applyAlignment="1">
      <alignment horizontal="right"/>
    </xf>
    <xf numFmtId="3" fontId="6" fillId="4" borderId="38" xfId="1" applyNumberFormat="1" applyFont="1" applyFill="1" applyBorder="1" applyAlignment="1">
      <alignment horizontal="right"/>
    </xf>
    <xf numFmtId="0" fontId="3" fillId="0" borderId="0" xfId="1" applyFont="1" applyBorder="1"/>
    <xf numFmtId="0" fontId="5" fillId="4" borderId="9" xfId="1" applyFont="1" applyFill="1" applyBorder="1" applyAlignment="1">
      <alignment horizontal="center"/>
    </xf>
    <xf numFmtId="1" fontId="5" fillId="4" borderId="16" xfId="1" applyNumberFormat="1" applyFont="1" applyFill="1" applyBorder="1" applyAlignment="1">
      <alignment horizontal="center"/>
    </xf>
    <xf numFmtId="3" fontId="3" fillId="0" borderId="0" xfId="1" applyNumberFormat="1" applyFont="1" applyBorder="1"/>
    <xf numFmtId="0" fontId="3" fillId="0" borderId="0" xfId="1" applyFont="1" applyFill="1" applyBorder="1" applyProtection="1">
      <protection locked="0"/>
    </xf>
    <xf numFmtId="3" fontId="5" fillId="4" borderId="30" xfId="1" applyNumberFormat="1" applyFont="1" applyFill="1" applyBorder="1" applyAlignment="1">
      <alignment horizontal="right"/>
    </xf>
    <xf numFmtId="1" fontId="3" fillId="0" borderId="0" xfId="1" applyNumberFormat="1" applyFont="1"/>
    <xf numFmtId="0" fontId="6" fillId="4" borderId="39" xfId="1" applyFont="1" applyFill="1" applyBorder="1" applyAlignment="1">
      <alignment horizontal="left"/>
    </xf>
    <xf numFmtId="0" fontId="6" fillId="4" borderId="7" xfId="1" applyFont="1" applyFill="1" applyBorder="1" applyAlignment="1">
      <alignment horizontal="left"/>
    </xf>
    <xf numFmtId="0" fontId="6" fillId="4" borderId="40" xfId="1" applyFont="1" applyFill="1" applyBorder="1" applyAlignment="1">
      <alignment horizontal="left"/>
    </xf>
    <xf numFmtId="3" fontId="5" fillId="4" borderId="7" xfId="1" applyNumberFormat="1" applyFont="1" applyFill="1" applyBorder="1" applyAlignment="1">
      <alignment horizontal="right"/>
    </xf>
    <xf numFmtId="0" fontId="11" fillId="4" borderId="0" xfId="1" applyFont="1" applyFill="1" applyBorder="1" applyAlignment="1">
      <alignment horizontal="center"/>
    </xf>
    <xf numFmtId="0" fontId="3" fillId="4" borderId="6" xfId="1" applyFont="1" applyFill="1" applyBorder="1"/>
    <xf numFmtId="0" fontId="3" fillId="4" borderId="7" xfId="1" applyFont="1" applyFill="1" applyBorder="1" applyAlignment="1">
      <alignment horizontal="right"/>
    </xf>
    <xf numFmtId="0" fontId="12" fillId="4" borderId="7" xfId="1" applyFont="1" applyFill="1" applyBorder="1" applyAlignment="1">
      <alignment horizontal="right"/>
    </xf>
    <xf numFmtId="0" fontId="8" fillId="4" borderId="7" xfId="1" applyFont="1" applyFill="1" applyBorder="1"/>
    <xf numFmtId="3" fontId="8" fillId="4" borderId="7" xfId="1" applyNumberFormat="1" applyFont="1" applyFill="1" applyBorder="1" applyAlignment="1">
      <alignment horizontal="right"/>
    </xf>
    <xf numFmtId="0" fontId="8" fillId="4" borderId="7" xfId="1" applyFont="1" applyFill="1" applyBorder="1" applyAlignment="1">
      <alignment horizontal="right"/>
    </xf>
    <xf numFmtId="0" fontId="2" fillId="4" borderId="7" xfId="1" applyFont="1" applyFill="1" applyBorder="1" applyAlignment="1">
      <alignment horizontal="right"/>
    </xf>
    <xf numFmtId="0" fontId="3" fillId="4" borderId="8" xfId="1" applyFont="1" applyFill="1" applyBorder="1"/>
    <xf numFmtId="0" fontId="5" fillId="3" borderId="11" xfId="1" applyFont="1" applyFill="1" applyBorder="1" applyAlignment="1">
      <alignment horizontal="center" vertical="center"/>
    </xf>
    <xf numFmtId="0" fontId="5" fillId="3" borderId="12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3" fillId="5" borderId="11" xfId="1" applyFont="1" applyFill="1" applyBorder="1"/>
    <xf numFmtId="0" fontId="3" fillId="5" borderId="12" xfId="1" applyFont="1" applyFill="1" applyBorder="1"/>
    <xf numFmtId="3" fontId="3" fillId="5" borderId="12" xfId="1" applyNumberFormat="1" applyFont="1" applyFill="1" applyBorder="1"/>
    <xf numFmtId="0" fontId="3" fillId="5" borderId="12" xfId="1" applyFont="1" applyFill="1" applyBorder="1" applyAlignment="1">
      <alignment horizontal="left"/>
    </xf>
    <xf numFmtId="0" fontId="3" fillId="5" borderId="12" xfId="1" applyFont="1" applyFill="1" applyBorder="1" applyAlignment="1">
      <alignment horizontal="right"/>
    </xf>
    <xf numFmtId="0" fontId="3" fillId="5" borderId="13" xfId="1" applyFont="1" applyFill="1" applyBorder="1"/>
    <xf numFmtId="0" fontId="3" fillId="5" borderId="4" xfId="1" applyFont="1" applyFill="1" applyBorder="1"/>
    <xf numFmtId="0" fontId="3" fillId="5" borderId="0" xfId="1" applyFont="1" applyFill="1" applyBorder="1"/>
    <xf numFmtId="3" fontId="3" fillId="5" borderId="0" xfId="1" applyNumberFormat="1" applyFont="1" applyFill="1" applyBorder="1"/>
    <xf numFmtId="0" fontId="3" fillId="5" borderId="0" xfId="1" applyFont="1" applyFill="1" applyBorder="1" applyAlignment="1">
      <alignment horizontal="left"/>
    </xf>
    <xf numFmtId="0" fontId="3" fillId="5" borderId="0" xfId="1" applyFont="1" applyFill="1" applyBorder="1" applyAlignment="1">
      <alignment horizontal="right"/>
    </xf>
    <xf numFmtId="0" fontId="3" fillId="5" borderId="5" xfId="1" applyFont="1" applyFill="1" applyBorder="1"/>
    <xf numFmtId="0" fontId="13" fillId="3" borderId="18" xfId="1" applyFont="1" applyFill="1" applyBorder="1" applyAlignment="1">
      <alignment horizontal="center" vertical="center"/>
    </xf>
    <xf numFmtId="0" fontId="13" fillId="3" borderId="9" xfId="1" applyFont="1" applyFill="1" applyBorder="1" applyAlignment="1">
      <alignment horizontal="center" vertical="center"/>
    </xf>
    <xf numFmtId="0" fontId="13" fillId="3" borderId="10" xfId="1" applyFont="1" applyFill="1" applyBorder="1" applyAlignment="1">
      <alignment horizontal="center" vertical="center"/>
    </xf>
    <xf numFmtId="0" fontId="3" fillId="6" borderId="18" xfId="1" applyFont="1" applyFill="1" applyBorder="1" applyAlignment="1">
      <alignment horizontal="center"/>
    </xf>
    <xf numFmtId="0" fontId="3" fillId="6" borderId="9" xfId="1" applyFont="1" applyFill="1" applyBorder="1" applyAlignment="1">
      <alignment horizontal="center"/>
    </xf>
    <xf numFmtId="0" fontId="3" fillId="6" borderId="16" xfId="1" applyFont="1" applyFill="1" applyBorder="1" applyAlignment="1">
      <alignment horizontal="center"/>
    </xf>
    <xf numFmtId="0" fontId="7" fillId="6" borderId="12" xfId="1" applyFont="1" applyFill="1" applyBorder="1" applyAlignment="1">
      <alignment horizontal="center"/>
    </xf>
    <xf numFmtId="0" fontId="3" fillId="6" borderId="13" xfId="1" applyFont="1" applyFill="1" applyBorder="1"/>
    <xf numFmtId="0" fontId="7" fillId="6" borderId="4" xfId="1" applyFont="1" applyFill="1" applyBorder="1" applyAlignment="1">
      <alignment horizontal="center"/>
    </xf>
    <xf numFmtId="0" fontId="7" fillId="6" borderId="0" xfId="1" applyFont="1" applyFill="1" applyBorder="1" applyAlignment="1">
      <alignment horizontal="center"/>
    </xf>
    <xf numFmtId="0" fontId="3" fillId="7" borderId="0" xfId="1" applyFont="1" applyFill="1" applyBorder="1"/>
    <xf numFmtId="0" fontId="3" fillId="6" borderId="5" xfId="1" applyFont="1" applyFill="1" applyBorder="1"/>
    <xf numFmtId="0" fontId="3" fillId="6" borderId="4" xfId="1" applyFont="1" applyFill="1" applyBorder="1" applyAlignment="1">
      <alignment horizontal="center"/>
    </xf>
    <xf numFmtId="0" fontId="3" fillId="6" borderId="0" xfId="1" applyFont="1" applyFill="1" applyBorder="1" applyAlignment="1">
      <alignment horizontal="center"/>
    </xf>
    <xf numFmtId="0" fontId="6" fillId="6" borderId="17" xfId="1" applyFont="1" applyFill="1" applyBorder="1"/>
    <xf numFmtId="0" fontId="6" fillId="6" borderId="17" xfId="1" applyFont="1" applyFill="1" applyBorder="1" applyAlignment="1">
      <alignment horizontal="center"/>
    </xf>
    <xf numFmtId="2" fontId="6" fillId="6" borderId="17" xfId="1" applyNumberFormat="1" applyFont="1" applyFill="1" applyBorder="1" applyAlignment="1">
      <alignment horizontal="center"/>
    </xf>
    <xf numFmtId="2" fontId="3" fillId="0" borderId="0" xfId="1" applyNumberFormat="1" applyFont="1"/>
    <xf numFmtId="0" fontId="6" fillId="7" borderId="0" xfId="1" applyFont="1" applyFill="1" applyBorder="1"/>
    <xf numFmtId="0" fontId="5" fillId="6" borderId="7" xfId="1" applyFont="1" applyFill="1" applyBorder="1" applyAlignment="1">
      <alignment horizontal="center"/>
    </xf>
    <xf numFmtId="0" fontId="3" fillId="6" borderId="4" xfId="1" applyFont="1" applyFill="1" applyBorder="1"/>
    <xf numFmtId="0" fontId="3" fillId="6" borderId="0" xfId="1" applyFont="1" applyFill="1" applyBorder="1"/>
    <xf numFmtId="0" fontId="7" fillId="6" borderId="0" xfId="1" applyFont="1" applyFill="1" applyBorder="1"/>
    <xf numFmtId="0" fontId="14" fillId="6" borderId="5" xfId="1" applyFont="1" applyFill="1" applyBorder="1"/>
    <xf numFmtId="0" fontId="6" fillId="6" borderId="18" xfId="1" applyFont="1" applyFill="1" applyBorder="1" applyAlignment="1">
      <alignment horizontal="center"/>
    </xf>
    <xf numFmtId="0" fontId="6" fillId="6" borderId="9" xfId="1" applyFont="1" applyFill="1" applyBorder="1" applyAlignment="1">
      <alignment horizontal="center"/>
    </xf>
    <xf numFmtId="0" fontId="6" fillId="6" borderId="16" xfId="1" applyFont="1" applyFill="1" applyBorder="1" applyAlignment="1">
      <alignment horizontal="center"/>
    </xf>
    <xf numFmtId="2" fontId="3" fillId="6" borderId="0" xfId="1" applyNumberFormat="1" applyFont="1" applyFill="1" applyBorder="1"/>
    <xf numFmtId="0" fontId="6" fillId="6" borderId="0" xfId="1" applyFont="1" applyFill="1" applyBorder="1"/>
    <xf numFmtId="0" fontId="3" fillId="6" borderId="0" xfId="1" applyFont="1" applyFill="1" applyBorder="1" applyAlignment="1"/>
    <xf numFmtId="0" fontId="5" fillId="3" borderId="10" xfId="1" applyFont="1" applyFill="1" applyBorder="1" applyAlignment="1">
      <alignment horizontal="center" vertical="center"/>
    </xf>
    <xf numFmtId="0" fontId="3" fillId="6" borderId="11" xfId="1" applyFont="1" applyFill="1" applyBorder="1"/>
    <xf numFmtId="0" fontId="3" fillId="6" borderId="12" xfId="1" applyFont="1" applyFill="1" applyBorder="1"/>
    <xf numFmtId="2" fontId="3" fillId="6" borderId="12" xfId="1" applyNumberFormat="1" applyFont="1" applyFill="1" applyBorder="1"/>
    <xf numFmtId="0" fontId="3" fillId="6" borderId="12" xfId="1" applyFont="1" applyFill="1" applyBorder="1" applyAlignment="1"/>
    <xf numFmtId="2" fontId="8" fillId="6" borderId="0" xfId="1" applyNumberFormat="1" applyFont="1" applyFill="1" applyBorder="1"/>
    <xf numFmtId="2" fontId="6" fillId="6" borderId="0" xfId="1" applyNumberFormat="1" applyFont="1" applyFill="1" applyBorder="1"/>
    <xf numFmtId="0" fontId="3" fillId="6" borderId="41" xfId="1" applyFont="1" applyFill="1" applyBorder="1"/>
    <xf numFmtId="0" fontId="3" fillId="6" borderId="42" xfId="1" applyFont="1" applyFill="1" applyBorder="1"/>
    <xf numFmtId="2" fontId="3" fillId="6" borderId="42" xfId="1" applyNumberFormat="1" applyFont="1" applyFill="1" applyBorder="1"/>
    <xf numFmtId="0" fontId="3" fillId="6" borderId="42" xfId="1" applyFont="1" applyFill="1" applyBorder="1" applyAlignment="1"/>
    <xf numFmtId="0" fontId="3" fillId="6" borderId="43" xfId="1" applyFont="1" applyFill="1" applyBorder="1"/>
    <xf numFmtId="0" fontId="14" fillId="0" borderId="0" xfId="1" applyFont="1"/>
    <xf numFmtId="3" fontId="3" fillId="0" borderId="0" xfId="1" applyNumberFormat="1" applyFont="1"/>
    <xf numFmtId="3" fontId="14" fillId="0" borderId="0" xfId="1" applyNumberFormat="1" applyFont="1"/>
    <xf numFmtId="3" fontId="16" fillId="0" borderId="0" xfId="1" applyNumberFormat="1" applyFont="1"/>
    <xf numFmtId="0" fontId="17" fillId="0" borderId="0" xfId="1" applyFont="1" applyFill="1"/>
    <xf numFmtId="0" fontId="7" fillId="3" borderId="6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49" fontId="7" fillId="3" borderId="9" xfId="1" applyNumberFormat="1" applyFont="1" applyFill="1" applyBorder="1" applyAlignment="1">
      <alignment horizontal="center" vertical="center"/>
    </xf>
    <xf numFmtId="0" fontId="7" fillId="3" borderId="9" xfId="1" applyFont="1" applyFill="1" applyBorder="1" applyAlignment="1">
      <alignment horizontal="center" vertical="center"/>
    </xf>
    <xf numFmtId="0" fontId="7" fillId="3" borderId="10" xfId="1" applyFont="1" applyFill="1" applyBorder="1" applyAlignment="1">
      <alignment horizontal="center" vertical="center"/>
    </xf>
    <xf numFmtId="3" fontId="18" fillId="0" borderId="0" xfId="1" applyNumberFormat="1" applyFont="1"/>
    <xf numFmtId="0" fontId="14" fillId="0" borderId="0" xfId="1" applyFont="1" applyFill="1"/>
    <xf numFmtId="0" fontId="3" fillId="4" borderId="0" xfId="1" applyFont="1" applyFill="1" applyBorder="1" applyAlignment="1">
      <alignment vertical="center"/>
    </xf>
    <xf numFmtId="0" fontId="7" fillId="4" borderId="0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/>
    </xf>
    <xf numFmtId="0" fontId="7" fillId="4" borderId="0" xfId="1" applyFont="1" applyFill="1" applyBorder="1" applyAlignment="1">
      <alignment horizontal="center"/>
    </xf>
    <xf numFmtId="16" fontId="3" fillId="4" borderId="0" xfId="1" applyNumberFormat="1" applyFont="1" applyFill="1" applyBorder="1" applyAlignment="1">
      <alignment horizontal="left" vertical="center"/>
    </xf>
    <xf numFmtId="21" fontId="7" fillId="4" borderId="0" xfId="1" applyNumberFormat="1" applyFont="1" applyFill="1" applyBorder="1" applyAlignment="1">
      <alignment vertical="center"/>
    </xf>
    <xf numFmtId="0" fontId="3" fillId="4" borderId="0" xfId="1" applyFont="1" applyFill="1" applyBorder="1" applyAlignment="1">
      <alignment horizontal="left" vertical="center"/>
    </xf>
    <xf numFmtId="0" fontId="6" fillId="4" borderId="0" xfId="1" applyFont="1" applyFill="1" applyBorder="1"/>
    <xf numFmtId="0" fontId="17" fillId="0" borderId="0" xfId="1" applyFont="1"/>
    <xf numFmtId="3" fontId="17" fillId="0" borderId="0" xfId="1" applyNumberFormat="1" applyFont="1"/>
    <xf numFmtId="0" fontId="19" fillId="4" borderId="0" xfId="1" applyFont="1" applyFill="1" applyBorder="1" applyAlignment="1">
      <alignment horizontal="left" vertical="center" wrapText="1"/>
    </xf>
    <xf numFmtId="0" fontId="20" fillId="4" borderId="0" xfId="1" applyFont="1" applyFill="1" applyBorder="1" applyAlignment="1">
      <alignment vertical="center"/>
    </xf>
    <xf numFmtId="0" fontId="20" fillId="4" borderId="0" xfId="1" applyFont="1" applyFill="1" applyBorder="1" applyAlignment="1">
      <alignment vertical="top"/>
    </xf>
    <xf numFmtId="0" fontId="3" fillId="0" borderId="0" xfId="1" applyFont="1" applyFill="1"/>
    <xf numFmtId="0" fontId="19" fillId="4" borderId="0" xfId="1" applyFont="1" applyFill="1" applyBorder="1" applyAlignment="1">
      <alignment horizontal="left" vertical="center" wrapText="1"/>
    </xf>
    <xf numFmtId="0" fontId="20" fillId="4" borderId="0" xfId="1" applyFont="1" applyFill="1" applyBorder="1" applyAlignment="1">
      <alignment vertical="top" wrapText="1"/>
    </xf>
    <xf numFmtId="0" fontId="7" fillId="3" borderId="18" xfId="1" applyFont="1" applyFill="1" applyBorder="1" applyAlignment="1">
      <alignment horizontal="center" vertical="center"/>
    </xf>
    <xf numFmtId="0" fontId="3" fillId="4" borderId="41" xfId="1" applyFont="1" applyFill="1" applyBorder="1"/>
    <xf numFmtId="0" fontId="3" fillId="4" borderId="42" xfId="1" applyFont="1" applyFill="1" applyBorder="1"/>
    <xf numFmtId="0" fontId="6" fillId="4" borderId="42" xfId="1" applyFont="1" applyFill="1" applyBorder="1"/>
    <xf numFmtId="0" fontId="3" fillId="4" borderId="43" xfId="1" applyFont="1" applyFill="1" applyBorder="1"/>
    <xf numFmtId="0" fontId="6" fillId="0" borderId="0" xfId="1" applyFont="1"/>
    <xf numFmtId="0" fontId="3" fillId="0" borderId="0" xfId="1" applyFont="1" applyAlignment="1">
      <alignment horizontal="center"/>
    </xf>
    <xf numFmtId="0" fontId="6" fillId="0" borderId="0" xfId="1" applyFont="1" applyBorder="1"/>
  </cellXfs>
  <cellStyles count="502">
    <cellStyle name="20% - Énfasis1 10" xfId="3"/>
    <cellStyle name="20% - Énfasis1 11" xfId="4"/>
    <cellStyle name="20% - Énfasis1 12" xfId="5"/>
    <cellStyle name="20% - Énfasis1 2" xfId="6"/>
    <cellStyle name="20% - Énfasis1 3" xfId="7"/>
    <cellStyle name="20% - Énfasis1 4" xfId="8"/>
    <cellStyle name="20% - Énfasis1 5" xfId="9"/>
    <cellStyle name="20% - Énfasis1 6" xfId="10"/>
    <cellStyle name="20% - Énfasis1 7" xfId="11"/>
    <cellStyle name="20% - Énfasis1 8" xfId="12"/>
    <cellStyle name="20% - Énfasis1 9" xfId="13"/>
    <cellStyle name="20% - Énfasis2 10" xfId="14"/>
    <cellStyle name="20% - Énfasis2 11" xfId="15"/>
    <cellStyle name="20% - Énfasis2 12" xfId="16"/>
    <cellStyle name="20% - Énfasis2 2" xfId="17"/>
    <cellStyle name="20% - Énfasis2 3" xfId="18"/>
    <cellStyle name="20% - Énfasis2 4" xfId="19"/>
    <cellStyle name="20% - Énfasis2 5" xfId="20"/>
    <cellStyle name="20% - Énfasis2 6" xfId="21"/>
    <cellStyle name="20% - Énfasis2 7" xfId="22"/>
    <cellStyle name="20% - Énfasis2 8" xfId="23"/>
    <cellStyle name="20% - Énfasis2 9" xfId="24"/>
    <cellStyle name="20% - Énfasis3 10" xfId="25"/>
    <cellStyle name="20% - Énfasis3 11" xfId="26"/>
    <cellStyle name="20% - Énfasis3 12" xfId="27"/>
    <cellStyle name="20% - Énfasis3 2" xfId="28"/>
    <cellStyle name="20% - Énfasis3 3" xfId="29"/>
    <cellStyle name="20% - Énfasis3 4" xfId="30"/>
    <cellStyle name="20% - Énfasis3 5" xfId="31"/>
    <cellStyle name="20% - Énfasis3 6" xfId="32"/>
    <cellStyle name="20% - Énfasis3 7" xfId="33"/>
    <cellStyle name="20% - Énfasis3 8" xfId="34"/>
    <cellStyle name="20% - Énfasis3 9" xfId="35"/>
    <cellStyle name="20% - Énfasis4 10" xfId="36"/>
    <cellStyle name="20% - Énfasis4 11" xfId="37"/>
    <cellStyle name="20% - Énfasis4 12" xfId="38"/>
    <cellStyle name="20% - Énfasis4 2" xfId="39"/>
    <cellStyle name="20% - Énfasis4 3" xfId="40"/>
    <cellStyle name="20% - Énfasis4 4" xfId="41"/>
    <cellStyle name="20% - Énfasis4 5" xfId="42"/>
    <cellStyle name="20% - Énfasis4 6" xfId="43"/>
    <cellStyle name="20% - Énfasis4 7" xfId="44"/>
    <cellStyle name="20% - Énfasis4 8" xfId="45"/>
    <cellStyle name="20% - Énfasis4 9" xfId="46"/>
    <cellStyle name="20% - Énfasis5 10" xfId="47"/>
    <cellStyle name="20% - Énfasis5 11" xfId="48"/>
    <cellStyle name="20% - Énfasis5 12" xfId="49"/>
    <cellStyle name="20% - Énfasis5 2" xfId="50"/>
    <cellStyle name="20% - Énfasis5 3" xfId="51"/>
    <cellStyle name="20% - Énfasis5 4" xfId="52"/>
    <cellStyle name="20% - Énfasis5 5" xfId="53"/>
    <cellStyle name="20% - Énfasis5 6" xfId="54"/>
    <cellStyle name="20% - Énfasis5 7" xfId="55"/>
    <cellStyle name="20% - Énfasis5 8" xfId="56"/>
    <cellStyle name="20% - Énfasis5 9" xfId="57"/>
    <cellStyle name="20% - Énfasis6 10" xfId="58"/>
    <cellStyle name="20% - Énfasis6 11" xfId="59"/>
    <cellStyle name="20% - Énfasis6 12" xfId="60"/>
    <cellStyle name="20% - Énfasis6 2" xfId="61"/>
    <cellStyle name="20% - Énfasis6 3" xfId="62"/>
    <cellStyle name="20% - Énfasis6 4" xfId="63"/>
    <cellStyle name="20% - Énfasis6 5" xfId="64"/>
    <cellStyle name="20% - Énfasis6 6" xfId="65"/>
    <cellStyle name="20% - Énfasis6 7" xfId="66"/>
    <cellStyle name="20% - Énfasis6 8" xfId="67"/>
    <cellStyle name="20% - Énfasis6 9" xfId="68"/>
    <cellStyle name="40% - Énfasis1 10" xfId="69"/>
    <cellStyle name="40% - Énfasis1 11" xfId="70"/>
    <cellStyle name="40% - Énfasis1 12" xfId="71"/>
    <cellStyle name="40% - Énfasis1 2" xfId="72"/>
    <cellStyle name="40% - Énfasis1 3" xfId="73"/>
    <cellStyle name="40% - Énfasis1 4" xfId="74"/>
    <cellStyle name="40% - Énfasis1 5" xfId="75"/>
    <cellStyle name="40% - Énfasis1 6" xfId="76"/>
    <cellStyle name="40% - Énfasis1 7" xfId="77"/>
    <cellStyle name="40% - Énfasis1 8" xfId="78"/>
    <cellStyle name="40% - Énfasis1 9" xfId="79"/>
    <cellStyle name="40% - Énfasis2 10" xfId="80"/>
    <cellStyle name="40% - Énfasis2 11" xfId="81"/>
    <cellStyle name="40% - Énfasis2 12" xfId="82"/>
    <cellStyle name="40% - Énfasis2 2" xfId="83"/>
    <cellStyle name="40% - Énfasis2 3" xfId="84"/>
    <cellStyle name="40% - Énfasis2 4" xfId="85"/>
    <cellStyle name="40% - Énfasis2 5" xfId="86"/>
    <cellStyle name="40% - Énfasis2 6" xfId="87"/>
    <cellStyle name="40% - Énfasis2 7" xfId="88"/>
    <cellStyle name="40% - Énfasis2 8" xfId="89"/>
    <cellStyle name="40% - Énfasis2 9" xfId="90"/>
    <cellStyle name="40% - Énfasis3 10" xfId="91"/>
    <cellStyle name="40% - Énfasis3 11" xfId="92"/>
    <cellStyle name="40% - Énfasis3 12" xfId="93"/>
    <cellStyle name="40% - Énfasis3 2" xfId="94"/>
    <cellStyle name="40% - Énfasis3 3" xfId="95"/>
    <cellStyle name="40% - Énfasis3 4" xfId="96"/>
    <cellStyle name="40% - Énfasis3 5" xfId="97"/>
    <cellStyle name="40% - Énfasis3 6" xfId="98"/>
    <cellStyle name="40% - Énfasis3 7" xfId="99"/>
    <cellStyle name="40% - Énfasis3 8" xfId="100"/>
    <cellStyle name="40% - Énfasis3 9" xfId="101"/>
    <cellStyle name="40% - Énfasis4 10" xfId="102"/>
    <cellStyle name="40% - Énfasis4 11" xfId="103"/>
    <cellStyle name="40% - Énfasis4 12" xfId="104"/>
    <cellStyle name="40% - Énfasis4 2" xfId="105"/>
    <cellStyle name="40% - Énfasis4 3" xfId="106"/>
    <cellStyle name="40% - Énfasis4 4" xfId="107"/>
    <cellStyle name="40% - Énfasis4 5" xfId="108"/>
    <cellStyle name="40% - Énfasis4 6" xfId="109"/>
    <cellStyle name="40% - Énfasis4 7" xfId="110"/>
    <cellStyle name="40% - Énfasis4 8" xfId="111"/>
    <cellStyle name="40% - Énfasis4 9" xfId="112"/>
    <cellStyle name="40% - Énfasis5 10" xfId="113"/>
    <cellStyle name="40% - Énfasis5 11" xfId="114"/>
    <cellStyle name="40% - Énfasis5 12" xfId="115"/>
    <cellStyle name="40% - Énfasis5 2" xfId="116"/>
    <cellStyle name="40% - Énfasis5 3" xfId="117"/>
    <cellStyle name="40% - Énfasis5 4" xfId="118"/>
    <cellStyle name="40% - Énfasis5 5" xfId="119"/>
    <cellStyle name="40% - Énfasis5 6" xfId="120"/>
    <cellStyle name="40% - Énfasis5 7" xfId="121"/>
    <cellStyle name="40% - Énfasis5 8" xfId="122"/>
    <cellStyle name="40% - Énfasis5 9" xfId="123"/>
    <cellStyle name="40% - Énfasis6 10" xfId="124"/>
    <cellStyle name="40% - Énfasis6 11" xfId="125"/>
    <cellStyle name="40% - Énfasis6 12" xfId="126"/>
    <cellStyle name="40% - Énfasis6 2" xfId="127"/>
    <cellStyle name="40% - Énfasis6 3" xfId="128"/>
    <cellStyle name="40% - Énfasis6 4" xfId="129"/>
    <cellStyle name="40% - Énfasis6 5" xfId="130"/>
    <cellStyle name="40% - Énfasis6 6" xfId="131"/>
    <cellStyle name="40% - Énfasis6 7" xfId="132"/>
    <cellStyle name="40% - Énfasis6 8" xfId="133"/>
    <cellStyle name="40% - Énfasis6 9" xfId="134"/>
    <cellStyle name="60% - Énfasis1 10" xfId="135"/>
    <cellStyle name="60% - Énfasis1 11" xfId="136"/>
    <cellStyle name="60% - Énfasis1 12" xfId="137"/>
    <cellStyle name="60% - Énfasis1 2" xfId="138"/>
    <cellStyle name="60% - Énfasis1 3" xfId="139"/>
    <cellStyle name="60% - Énfasis1 4" xfId="140"/>
    <cellStyle name="60% - Énfasis1 5" xfId="141"/>
    <cellStyle name="60% - Énfasis1 6" xfId="142"/>
    <cellStyle name="60% - Énfasis1 7" xfId="143"/>
    <cellStyle name="60% - Énfasis1 8" xfId="144"/>
    <cellStyle name="60% - Énfasis1 9" xfId="145"/>
    <cellStyle name="60% - Énfasis2 10" xfId="146"/>
    <cellStyle name="60% - Énfasis2 11" xfId="147"/>
    <cellStyle name="60% - Énfasis2 12" xfId="148"/>
    <cellStyle name="60% - Énfasis2 2" xfId="149"/>
    <cellStyle name="60% - Énfasis2 3" xfId="150"/>
    <cellStyle name="60% - Énfasis2 4" xfId="151"/>
    <cellStyle name="60% - Énfasis2 5" xfId="152"/>
    <cellStyle name="60% - Énfasis2 6" xfId="153"/>
    <cellStyle name="60% - Énfasis2 7" xfId="154"/>
    <cellStyle name="60% - Énfasis2 8" xfId="155"/>
    <cellStyle name="60% - Énfasis2 9" xfId="156"/>
    <cellStyle name="60% - Énfasis3 10" xfId="157"/>
    <cellStyle name="60% - Énfasis3 11" xfId="158"/>
    <cellStyle name="60% - Énfasis3 12" xfId="159"/>
    <cellStyle name="60% - Énfasis3 2" xfId="160"/>
    <cellStyle name="60% - Énfasis3 3" xfId="161"/>
    <cellStyle name="60% - Énfasis3 4" xfId="162"/>
    <cellStyle name="60% - Énfasis3 5" xfId="163"/>
    <cellStyle name="60% - Énfasis3 6" xfId="164"/>
    <cellStyle name="60% - Énfasis3 7" xfId="165"/>
    <cellStyle name="60% - Énfasis3 8" xfId="166"/>
    <cellStyle name="60% - Énfasis3 9" xfId="167"/>
    <cellStyle name="60% - Énfasis4 10" xfId="168"/>
    <cellStyle name="60% - Énfasis4 11" xfId="169"/>
    <cellStyle name="60% - Énfasis4 12" xfId="170"/>
    <cellStyle name="60% - Énfasis4 2" xfId="171"/>
    <cellStyle name="60% - Énfasis4 3" xfId="172"/>
    <cellStyle name="60% - Énfasis4 4" xfId="173"/>
    <cellStyle name="60% - Énfasis4 5" xfId="174"/>
    <cellStyle name="60% - Énfasis4 6" xfId="175"/>
    <cellStyle name="60% - Énfasis4 7" xfId="176"/>
    <cellStyle name="60% - Énfasis4 8" xfId="177"/>
    <cellStyle name="60% - Énfasis4 9" xfId="178"/>
    <cellStyle name="60% - Énfasis5 10" xfId="179"/>
    <cellStyle name="60% - Énfasis5 11" xfId="180"/>
    <cellStyle name="60% - Énfasis5 12" xfId="181"/>
    <cellStyle name="60% - Énfasis5 2" xfId="182"/>
    <cellStyle name="60% - Énfasis5 3" xfId="183"/>
    <cellStyle name="60% - Énfasis5 4" xfId="184"/>
    <cellStyle name="60% - Énfasis5 5" xfId="185"/>
    <cellStyle name="60% - Énfasis5 6" xfId="186"/>
    <cellStyle name="60% - Énfasis5 7" xfId="187"/>
    <cellStyle name="60% - Énfasis5 8" xfId="188"/>
    <cellStyle name="60% - Énfasis5 9" xfId="189"/>
    <cellStyle name="60% - Énfasis6 10" xfId="190"/>
    <cellStyle name="60% - Énfasis6 11" xfId="191"/>
    <cellStyle name="60% - Énfasis6 12" xfId="192"/>
    <cellStyle name="60% - Énfasis6 2" xfId="193"/>
    <cellStyle name="60% - Énfasis6 3" xfId="194"/>
    <cellStyle name="60% - Énfasis6 4" xfId="195"/>
    <cellStyle name="60% - Énfasis6 5" xfId="196"/>
    <cellStyle name="60% - Énfasis6 6" xfId="197"/>
    <cellStyle name="60% - Énfasis6 7" xfId="198"/>
    <cellStyle name="60% - Énfasis6 8" xfId="199"/>
    <cellStyle name="60% - Énfasis6 9" xfId="200"/>
    <cellStyle name="Buena 10" xfId="201"/>
    <cellStyle name="Buena 11" xfId="202"/>
    <cellStyle name="Buena 12" xfId="203"/>
    <cellStyle name="Buena 2" xfId="204"/>
    <cellStyle name="Buena 3" xfId="205"/>
    <cellStyle name="Buena 4" xfId="206"/>
    <cellStyle name="Buena 5" xfId="207"/>
    <cellStyle name="Buena 6" xfId="208"/>
    <cellStyle name="Buena 7" xfId="209"/>
    <cellStyle name="Buena 8" xfId="210"/>
    <cellStyle name="Buena 9" xfId="211"/>
    <cellStyle name="Cálculo 10" xfId="212"/>
    <cellStyle name="Cálculo 11" xfId="213"/>
    <cellStyle name="Cálculo 12" xfId="214"/>
    <cellStyle name="Cálculo 2" xfId="215"/>
    <cellStyle name="Cálculo 3" xfId="216"/>
    <cellStyle name="Cálculo 4" xfId="217"/>
    <cellStyle name="Cálculo 5" xfId="218"/>
    <cellStyle name="Cálculo 6" xfId="219"/>
    <cellStyle name="Cálculo 7" xfId="220"/>
    <cellStyle name="Cálculo 8" xfId="221"/>
    <cellStyle name="Cálculo 9" xfId="222"/>
    <cellStyle name="Celda de comprobación 10" xfId="223"/>
    <cellStyle name="Celda de comprobación 11" xfId="224"/>
    <cellStyle name="Celda de comprobación 12" xfId="225"/>
    <cellStyle name="Celda de comprobación 2" xfId="226"/>
    <cellStyle name="Celda de comprobación 3" xfId="227"/>
    <cellStyle name="Celda de comprobación 4" xfId="228"/>
    <cellStyle name="Celda de comprobación 5" xfId="229"/>
    <cellStyle name="Celda de comprobación 6" xfId="230"/>
    <cellStyle name="Celda de comprobación 7" xfId="231"/>
    <cellStyle name="Celda de comprobación 8" xfId="232"/>
    <cellStyle name="Celda de comprobación 9" xfId="233"/>
    <cellStyle name="Celda vinculada 10" xfId="234"/>
    <cellStyle name="Celda vinculada 11" xfId="235"/>
    <cellStyle name="Celda vinculada 12" xfId="236"/>
    <cellStyle name="Celda vinculada 2" xfId="237"/>
    <cellStyle name="Celda vinculada 3" xfId="238"/>
    <cellStyle name="Celda vinculada 4" xfId="239"/>
    <cellStyle name="Celda vinculada 5" xfId="240"/>
    <cellStyle name="Celda vinculada 6" xfId="241"/>
    <cellStyle name="Celda vinculada 7" xfId="242"/>
    <cellStyle name="Celda vinculada 8" xfId="243"/>
    <cellStyle name="Celda vinculada 9" xfId="244"/>
    <cellStyle name="Dia" xfId="245"/>
    <cellStyle name="Encabez1" xfId="246"/>
    <cellStyle name="Encabez2" xfId="247"/>
    <cellStyle name="Encabezado 4 10" xfId="248"/>
    <cellStyle name="Encabezado 4 11" xfId="249"/>
    <cellStyle name="Encabezado 4 12" xfId="250"/>
    <cellStyle name="Encabezado 4 2" xfId="251"/>
    <cellStyle name="Encabezado 4 3" xfId="252"/>
    <cellStyle name="Encabezado 4 4" xfId="253"/>
    <cellStyle name="Encabezado 4 5" xfId="254"/>
    <cellStyle name="Encabezado 4 6" xfId="255"/>
    <cellStyle name="Encabezado 4 7" xfId="256"/>
    <cellStyle name="Encabezado 4 8" xfId="257"/>
    <cellStyle name="Encabezado 4 9" xfId="258"/>
    <cellStyle name="Énfasis1 10" xfId="259"/>
    <cellStyle name="Énfasis1 11" xfId="260"/>
    <cellStyle name="Énfasis1 12" xfId="261"/>
    <cellStyle name="Énfasis1 2" xfId="262"/>
    <cellStyle name="Énfasis1 3" xfId="263"/>
    <cellStyle name="Énfasis1 4" xfId="264"/>
    <cellStyle name="Énfasis1 5" xfId="265"/>
    <cellStyle name="Énfasis1 6" xfId="266"/>
    <cellStyle name="Énfasis1 7" xfId="267"/>
    <cellStyle name="Énfasis1 8" xfId="268"/>
    <cellStyle name="Énfasis1 9" xfId="269"/>
    <cellStyle name="Énfasis2 10" xfId="270"/>
    <cellStyle name="Énfasis2 11" xfId="271"/>
    <cellStyle name="Énfasis2 12" xfId="272"/>
    <cellStyle name="Énfasis2 2" xfId="273"/>
    <cellStyle name="Énfasis2 3" xfId="274"/>
    <cellStyle name="Énfasis2 4" xfId="275"/>
    <cellStyle name="Énfasis2 5" xfId="276"/>
    <cellStyle name="Énfasis2 6" xfId="277"/>
    <cellStyle name="Énfasis2 7" xfId="278"/>
    <cellStyle name="Énfasis2 8" xfId="279"/>
    <cellStyle name="Énfasis2 9" xfId="280"/>
    <cellStyle name="Énfasis3 10" xfId="281"/>
    <cellStyle name="Énfasis3 11" xfId="282"/>
    <cellStyle name="Énfasis3 12" xfId="283"/>
    <cellStyle name="Énfasis3 2" xfId="284"/>
    <cellStyle name="Énfasis3 3" xfId="285"/>
    <cellStyle name="Énfasis3 4" xfId="286"/>
    <cellStyle name="Énfasis3 5" xfId="287"/>
    <cellStyle name="Énfasis3 6" xfId="288"/>
    <cellStyle name="Énfasis3 7" xfId="289"/>
    <cellStyle name="Énfasis3 8" xfId="290"/>
    <cellStyle name="Énfasis3 9" xfId="291"/>
    <cellStyle name="Énfasis4 10" xfId="292"/>
    <cellStyle name="Énfasis4 11" xfId="293"/>
    <cellStyle name="Énfasis4 12" xfId="294"/>
    <cellStyle name="Énfasis4 2" xfId="295"/>
    <cellStyle name="Énfasis4 3" xfId="296"/>
    <cellStyle name="Énfasis4 4" xfId="297"/>
    <cellStyle name="Énfasis4 5" xfId="298"/>
    <cellStyle name="Énfasis4 6" xfId="299"/>
    <cellStyle name="Énfasis4 7" xfId="300"/>
    <cellStyle name="Énfasis4 8" xfId="301"/>
    <cellStyle name="Énfasis4 9" xfId="302"/>
    <cellStyle name="Énfasis5 10" xfId="303"/>
    <cellStyle name="Énfasis5 11" xfId="304"/>
    <cellStyle name="Énfasis5 12" xfId="305"/>
    <cellStyle name="Énfasis5 2" xfId="306"/>
    <cellStyle name="Énfasis5 3" xfId="307"/>
    <cellStyle name="Énfasis5 4" xfId="308"/>
    <cellStyle name="Énfasis5 5" xfId="309"/>
    <cellStyle name="Énfasis5 6" xfId="310"/>
    <cellStyle name="Énfasis5 7" xfId="311"/>
    <cellStyle name="Énfasis5 8" xfId="312"/>
    <cellStyle name="Énfasis5 9" xfId="313"/>
    <cellStyle name="Énfasis6 10" xfId="314"/>
    <cellStyle name="Énfasis6 11" xfId="315"/>
    <cellStyle name="Énfasis6 12" xfId="316"/>
    <cellStyle name="Énfasis6 2" xfId="317"/>
    <cellStyle name="Énfasis6 3" xfId="318"/>
    <cellStyle name="Énfasis6 4" xfId="319"/>
    <cellStyle name="Énfasis6 5" xfId="320"/>
    <cellStyle name="Énfasis6 6" xfId="321"/>
    <cellStyle name="Énfasis6 7" xfId="322"/>
    <cellStyle name="Énfasis6 8" xfId="323"/>
    <cellStyle name="Énfasis6 9" xfId="324"/>
    <cellStyle name="Entrada 10" xfId="325"/>
    <cellStyle name="Entrada 11" xfId="326"/>
    <cellStyle name="Entrada 12" xfId="327"/>
    <cellStyle name="entrada 13" xfId="328"/>
    <cellStyle name="entrada 14" xfId="329"/>
    <cellStyle name="entrada 15" xfId="330"/>
    <cellStyle name="entrada 16" xfId="331"/>
    <cellStyle name="entrada 17" xfId="332"/>
    <cellStyle name="entrada 18" xfId="333"/>
    <cellStyle name="entrada 19" xfId="334"/>
    <cellStyle name="Entrada 2" xfId="335"/>
    <cellStyle name="entrada 20" xfId="336"/>
    <cellStyle name="entrada 21" xfId="337"/>
    <cellStyle name="entrada 22" xfId="338"/>
    <cellStyle name="entrada 23" xfId="339"/>
    <cellStyle name="entrada 24" xfId="340"/>
    <cellStyle name="entrada 25" xfId="341"/>
    <cellStyle name="entrada 26" xfId="342"/>
    <cellStyle name="entrada 27" xfId="343"/>
    <cellStyle name="entrada 28" xfId="344"/>
    <cellStyle name="entrada 29" xfId="345"/>
    <cellStyle name="Entrada 3" xfId="346"/>
    <cellStyle name="entrada 30" xfId="347"/>
    <cellStyle name="entrada 31" xfId="348"/>
    <cellStyle name="entrada 32" xfId="349"/>
    <cellStyle name="entrada 33" xfId="350"/>
    <cellStyle name="entrada 34" xfId="351"/>
    <cellStyle name="entrada 35" xfId="352"/>
    <cellStyle name="entrada 36" xfId="353"/>
    <cellStyle name="entrada 37" xfId="354"/>
    <cellStyle name="entrada 38" xfId="355"/>
    <cellStyle name="entrada 39" xfId="356"/>
    <cellStyle name="Entrada 4" xfId="357"/>
    <cellStyle name="Entrada 5" xfId="358"/>
    <cellStyle name="Entrada 6" xfId="359"/>
    <cellStyle name="Entrada 7" xfId="360"/>
    <cellStyle name="Entrada 8" xfId="361"/>
    <cellStyle name="Entrada 9" xfId="362"/>
    <cellStyle name="Fijo" xfId="363"/>
    <cellStyle name="Financiero" xfId="364"/>
    <cellStyle name="Hipervínculo 2" xfId="365"/>
    <cellStyle name="Hipervínculo 3" xfId="366"/>
    <cellStyle name="Incorrecto 10" xfId="367"/>
    <cellStyle name="Incorrecto 11" xfId="368"/>
    <cellStyle name="Incorrecto 12" xfId="369"/>
    <cellStyle name="Incorrecto 2" xfId="370"/>
    <cellStyle name="Incorrecto 3" xfId="371"/>
    <cellStyle name="Incorrecto 4" xfId="372"/>
    <cellStyle name="Incorrecto 5" xfId="373"/>
    <cellStyle name="Incorrecto 6" xfId="374"/>
    <cellStyle name="Incorrecto 7" xfId="375"/>
    <cellStyle name="Incorrecto 8" xfId="376"/>
    <cellStyle name="Incorrecto 9" xfId="377"/>
    <cellStyle name="Monetario" xfId="378"/>
    <cellStyle name="Neutral 10" xfId="379"/>
    <cellStyle name="Neutral 11" xfId="380"/>
    <cellStyle name="Neutral 12" xfId="381"/>
    <cellStyle name="Neutral 2" xfId="382"/>
    <cellStyle name="Neutral 3" xfId="383"/>
    <cellStyle name="Neutral 4" xfId="384"/>
    <cellStyle name="Neutral 5" xfId="385"/>
    <cellStyle name="Neutral 6" xfId="386"/>
    <cellStyle name="Neutral 7" xfId="387"/>
    <cellStyle name="Neutral 8" xfId="388"/>
    <cellStyle name="Neutral 9" xfId="389"/>
    <cellStyle name="Normal" xfId="0" builtinId="0"/>
    <cellStyle name="Normal 13 2" xfId="390"/>
    <cellStyle name="Normal 13 3" xfId="391"/>
    <cellStyle name="Normal 2" xfId="1"/>
    <cellStyle name="Normal 27" xfId="392"/>
    <cellStyle name="Normal 3 2" xfId="393"/>
    <cellStyle name="Notas 10" xfId="394"/>
    <cellStyle name="Notas 11" xfId="395"/>
    <cellStyle name="Notas 12" xfId="396"/>
    <cellStyle name="Notas 13" xfId="397"/>
    <cellStyle name="Notas 2" xfId="398"/>
    <cellStyle name="Notas 2 2" xfId="399"/>
    <cellStyle name="Notas 3" xfId="400"/>
    <cellStyle name="Notas 4" xfId="401"/>
    <cellStyle name="Notas 5" xfId="402"/>
    <cellStyle name="Notas 6" xfId="403"/>
    <cellStyle name="Notas 7" xfId="404"/>
    <cellStyle name="Notas 8" xfId="405"/>
    <cellStyle name="Notas 9" xfId="406"/>
    <cellStyle name="Porcentaje" xfId="407"/>
    <cellStyle name="Porcentual 2" xfId="408"/>
    <cellStyle name="Porcentual 2 2" xfId="409"/>
    <cellStyle name="Porcentual 2 3" xfId="410"/>
    <cellStyle name="Porcentual 3" xfId="411"/>
    <cellStyle name="Porcentual 4" xfId="412"/>
    <cellStyle name="Porcentual 5" xfId="2"/>
    <cellStyle name="Salida 10" xfId="413"/>
    <cellStyle name="Salida 11" xfId="414"/>
    <cellStyle name="Salida 12" xfId="415"/>
    <cellStyle name="Salida 2" xfId="416"/>
    <cellStyle name="Salida 3" xfId="417"/>
    <cellStyle name="Salida 4" xfId="418"/>
    <cellStyle name="Salida 5" xfId="419"/>
    <cellStyle name="Salida 6" xfId="420"/>
    <cellStyle name="Salida 7" xfId="421"/>
    <cellStyle name="Salida 8" xfId="422"/>
    <cellStyle name="Salida 9" xfId="423"/>
    <cellStyle name="Texto de advertencia 10" xfId="424"/>
    <cellStyle name="Texto de advertencia 11" xfId="425"/>
    <cellStyle name="Texto de advertencia 12" xfId="426"/>
    <cellStyle name="Texto de advertencia 2" xfId="427"/>
    <cellStyle name="Texto de advertencia 3" xfId="428"/>
    <cellStyle name="Texto de advertencia 4" xfId="429"/>
    <cellStyle name="Texto de advertencia 5" xfId="430"/>
    <cellStyle name="Texto de advertencia 6" xfId="431"/>
    <cellStyle name="Texto de advertencia 7" xfId="432"/>
    <cellStyle name="Texto de advertencia 8" xfId="433"/>
    <cellStyle name="Texto de advertencia 9" xfId="434"/>
    <cellStyle name="Texto explicativo 10" xfId="435"/>
    <cellStyle name="Texto explicativo 11" xfId="436"/>
    <cellStyle name="Texto explicativo 12" xfId="437"/>
    <cellStyle name="Texto explicativo 2" xfId="438"/>
    <cellStyle name="Texto explicativo 3" xfId="439"/>
    <cellStyle name="Texto explicativo 4" xfId="440"/>
    <cellStyle name="Texto explicativo 5" xfId="441"/>
    <cellStyle name="Texto explicativo 6" xfId="442"/>
    <cellStyle name="Texto explicativo 7" xfId="443"/>
    <cellStyle name="Texto explicativo 8" xfId="444"/>
    <cellStyle name="Texto explicativo 9" xfId="445"/>
    <cellStyle name="Título 1 10" xfId="446"/>
    <cellStyle name="Título 1 11" xfId="447"/>
    <cellStyle name="Título 1 12" xfId="448"/>
    <cellStyle name="Título 1 2" xfId="449"/>
    <cellStyle name="Título 1 3" xfId="450"/>
    <cellStyle name="Título 1 4" xfId="451"/>
    <cellStyle name="Título 1 5" xfId="452"/>
    <cellStyle name="Título 1 6" xfId="453"/>
    <cellStyle name="Título 1 7" xfId="454"/>
    <cellStyle name="Título 1 8" xfId="455"/>
    <cellStyle name="Título 1 9" xfId="456"/>
    <cellStyle name="Título 10" xfId="457"/>
    <cellStyle name="Título 11" xfId="458"/>
    <cellStyle name="Título 12" xfId="459"/>
    <cellStyle name="Título 13" xfId="460"/>
    <cellStyle name="Título 14" xfId="461"/>
    <cellStyle name="Título 2 10" xfId="462"/>
    <cellStyle name="Título 2 11" xfId="463"/>
    <cellStyle name="Título 2 12" xfId="464"/>
    <cellStyle name="Título 2 2" xfId="465"/>
    <cellStyle name="Título 2 3" xfId="466"/>
    <cellStyle name="Título 2 4" xfId="467"/>
    <cellStyle name="Título 2 5" xfId="468"/>
    <cellStyle name="Título 2 6" xfId="469"/>
    <cellStyle name="Título 2 7" xfId="470"/>
    <cellStyle name="Título 2 8" xfId="471"/>
    <cellStyle name="Título 2 9" xfId="472"/>
    <cellStyle name="Título 3 10" xfId="473"/>
    <cellStyle name="Título 3 11" xfId="474"/>
    <cellStyle name="Título 3 12" xfId="475"/>
    <cellStyle name="Título 3 2" xfId="476"/>
    <cellStyle name="Título 3 3" xfId="477"/>
    <cellStyle name="Título 3 4" xfId="478"/>
    <cellStyle name="Título 3 5" xfId="479"/>
    <cellStyle name="Título 3 6" xfId="480"/>
    <cellStyle name="Título 3 7" xfId="481"/>
    <cellStyle name="Título 3 8" xfId="482"/>
    <cellStyle name="Título 3 9" xfId="483"/>
    <cellStyle name="Título 4" xfId="484"/>
    <cellStyle name="Título 5" xfId="485"/>
    <cellStyle name="Título 6" xfId="486"/>
    <cellStyle name="Título 7" xfId="487"/>
    <cellStyle name="Título 8" xfId="488"/>
    <cellStyle name="Título 9" xfId="489"/>
    <cellStyle name="Total 10" xfId="490"/>
    <cellStyle name="Total 11" xfId="491"/>
    <cellStyle name="Total 12" xfId="492"/>
    <cellStyle name="Total 13" xfId="493"/>
    <cellStyle name="Total 2" xfId="494"/>
    <cellStyle name="Total 3" xfId="495"/>
    <cellStyle name="Total 4" xfId="496"/>
    <cellStyle name="Total 5" xfId="497"/>
    <cellStyle name="Total 6" xfId="498"/>
    <cellStyle name="Total 7" xfId="499"/>
    <cellStyle name="Total 8" xfId="500"/>
    <cellStyle name="Total 9" xfId="5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Cota aguas arriba - Salto Grande</a:t>
            </a:r>
          </a:p>
        </c:rich>
      </c:tx>
      <c:layout>
        <c:manualLayout>
          <c:xMode val="edge"/>
          <c:yMode val="edge"/>
          <c:x val="0.31689803033175995"/>
          <c:y val="2.3147612877504248E-2"/>
        </c:manualLayout>
      </c:layout>
      <c:overlay val="1"/>
    </c:title>
    <c:plotArea>
      <c:layout>
        <c:manualLayout>
          <c:layoutTarget val="inner"/>
          <c:xMode val="edge"/>
          <c:yMode val="edge"/>
          <c:x val="6.9673568581705078E-2"/>
          <c:y val="0.14876270789059193"/>
          <c:w val="0.87890956059514824"/>
          <c:h val="0.68692710329301165"/>
        </c:manualLayout>
      </c:layout>
      <c:lineChart>
        <c:grouping val="standard"/>
        <c:ser>
          <c:idx val="0"/>
          <c:order val="0"/>
          <c:tx>
            <c:v>Cota SG (m)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Hidro'!$D$9:$AH$9</c:f>
              <c:numCache>
                <c:formatCode>0,00</c:formatCode>
                <c:ptCount val="31"/>
                <c:pt idx="0">
                  <c:v>33.49</c:v>
                </c:pt>
                <c:pt idx="1">
                  <c:v>33.36</c:v>
                </c:pt>
                <c:pt idx="2">
                  <c:v>33.36</c:v>
                </c:pt>
                <c:pt idx="3">
                  <c:v>33.74</c:v>
                </c:pt>
                <c:pt idx="4">
                  <c:v>34.31</c:v>
                </c:pt>
                <c:pt idx="5">
                  <c:v>34.479999999999997</c:v>
                </c:pt>
                <c:pt idx="6">
                  <c:v>34.68</c:v>
                </c:pt>
                <c:pt idx="7">
                  <c:v>34.76</c:v>
                </c:pt>
                <c:pt idx="8">
                  <c:v>34.729999999999997</c:v>
                </c:pt>
                <c:pt idx="9">
                  <c:v>34.659999999999997</c:v>
                </c:pt>
                <c:pt idx="10">
                  <c:v>34.729999999999997</c:v>
                </c:pt>
                <c:pt idx="11">
                  <c:v>34.72</c:v>
                </c:pt>
                <c:pt idx="12">
                  <c:v>34.46</c:v>
                </c:pt>
                <c:pt idx="13">
                  <c:v>33.979999999999997</c:v>
                </c:pt>
                <c:pt idx="14">
                  <c:v>33.42</c:v>
                </c:pt>
                <c:pt idx="15">
                  <c:v>32.81</c:v>
                </c:pt>
                <c:pt idx="16">
                  <c:v>32.564999999999998</c:v>
                </c:pt>
                <c:pt idx="17">
                  <c:v>32.630000000000003</c:v>
                </c:pt>
                <c:pt idx="18">
                  <c:v>32.93</c:v>
                </c:pt>
                <c:pt idx="19">
                  <c:v>33.619999999999997</c:v>
                </c:pt>
                <c:pt idx="20">
                  <c:v>34.229999999999997</c:v>
                </c:pt>
                <c:pt idx="21">
                  <c:v>34.630000000000003</c:v>
                </c:pt>
                <c:pt idx="22">
                  <c:v>34.72</c:v>
                </c:pt>
                <c:pt idx="23">
                  <c:v>34.409999999999997</c:v>
                </c:pt>
                <c:pt idx="24">
                  <c:v>34.14</c:v>
                </c:pt>
                <c:pt idx="25">
                  <c:v>33.799999999999997</c:v>
                </c:pt>
                <c:pt idx="26">
                  <c:v>33.619999999999997</c:v>
                </c:pt>
                <c:pt idx="27">
                  <c:v>33.5</c:v>
                </c:pt>
                <c:pt idx="28">
                  <c:v>33.44</c:v>
                </c:pt>
                <c:pt idx="29">
                  <c:v>33.42</c:v>
                </c:pt>
                <c:pt idx="30">
                  <c:v>33.44</c:v>
                </c:pt>
              </c:numCache>
            </c:numRef>
          </c:val>
        </c:ser>
        <c:ser>
          <c:idx val="1"/>
          <c:order val="1"/>
          <c:tx>
            <c:v>Cota Vista SGU (m)</c:v>
          </c:tx>
          <c:marker>
            <c:symbol val="square"/>
            <c:size val="4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Hidro'!$D$5:$AH$5</c:f>
              <c:numCache>
                <c:formatCode>0,00</c:formatCode>
                <c:ptCount val="31"/>
                <c:pt idx="0">
                  <c:v>32.709719588752371</c:v>
                </c:pt>
                <c:pt idx="1">
                  <c:v>32.720657962328161</c:v>
                </c:pt>
                <c:pt idx="2">
                  <c:v>32.81</c:v>
                </c:pt>
                <c:pt idx="3">
                  <c:v>33.200000000000003</c:v>
                </c:pt>
                <c:pt idx="4">
                  <c:v>33.776575305115784</c:v>
                </c:pt>
                <c:pt idx="5">
                  <c:v>34.221361819157721</c:v>
                </c:pt>
                <c:pt idx="6">
                  <c:v>34.64</c:v>
                </c:pt>
                <c:pt idx="7">
                  <c:v>34.911185490738234</c:v>
                </c:pt>
                <c:pt idx="8">
                  <c:v>34.926904108562127</c:v>
                </c:pt>
                <c:pt idx="9">
                  <c:v>34.89</c:v>
                </c:pt>
                <c:pt idx="10">
                  <c:v>34.936560391969145</c:v>
                </c:pt>
                <c:pt idx="11">
                  <c:v>34.86586300691625</c:v>
                </c:pt>
                <c:pt idx="12">
                  <c:v>34.573652827757584</c:v>
                </c:pt>
                <c:pt idx="13">
                  <c:v>34.247103466805747</c:v>
                </c:pt>
                <c:pt idx="14">
                  <c:v>33.570030839547059</c:v>
                </c:pt>
                <c:pt idx="15">
                  <c:v>32.922938603969151</c:v>
                </c:pt>
                <c:pt idx="16">
                  <c:v>32.92</c:v>
                </c:pt>
                <c:pt idx="17">
                  <c:v>32.739995148243082</c:v>
                </c:pt>
                <c:pt idx="18">
                  <c:v>33.005189935988696</c:v>
                </c:pt>
                <c:pt idx="19">
                  <c:v>33.479999999999997</c:v>
                </c:pt>
                <c:pt idx="20">
                  <c:v>33.878602441571864</c:v>
                </c:pt>
                <c:pt idx="21">
                  <c:v>34.19</c:v>
                </c:pt>
                <c:pt idx="22">
                  <c:v>34.332987222719559</c:v>
                </c:pt>
                <c:pt idx="23">
                  <c:v>34.06</c:v>
                </c:pt>
                <c:pt idx="24">
                  <c:v>33.97</c:v>
                </c:pt>
                <c:pt idx="25">
                  <c:v>33.700000000000003</c:v>
                </c:pt>
                <c:pt idx="26">
                  <c:v>33.22</c:v>
                </c:pt>
                <c:pt idx="27">
                  <c:v>32.9</c:v>
                </c:pt>
                <c:pt idx="28">
                  <c:v>32.696290246130538</c:v>
                </c:pt>
                <c:pt idx="29">
                  <c:v>32.594026717136273</c:v>
                </c:pt>
                <c:pt idx="30">
                  <c:v>32.549999999999997</c:v>
                </c:pt>
              </c:numCache>
            </c:numRef>
          </c:val>
        </c:ser>
        <c:ser>
          <c:idx val="2"/>
          <c:order val="2"/>
          <c:tx>
            <c:v>Cota Vista SGA (m)</c:v>
          </c:tx>
          <c:marker>
            <c:symbol val="square"/>
            <c:size val="4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Hidro'!$D$10:$AH$10</c:f>
              <c:numCache>
                <c:formatCode>0,00</c:formatCode>
                <c:ptCount val="31"/>
                <c:pt idx="0">
                  <c:v>34.195790774361313</c:v>
                </c:pt>
                <c:pt idx="1">
                  <c:v>33.950189008295943</c:v>
                </c:pt>
                <c:pt idx="2">
                  <c:v>33.880000000000003</c:v>
                </c:pt>
                <c:pt idx="3">
                  <c:v>34.25</c:v>
                </c:pt>
                <c:pt idx="4">
                  <c:v>34.814286607624993</c:v>
                </c:pt>
                <c:pt idx="5">
                  <c:v>34.734497414982137</c:v>
                </c:pt>
                <c:pt idx="6">
                  <c:v>34.72</c:v>
                </c:pt>
                <c:pt idx="7">
                  <c:v>34.606285020476861</c:v>
                </c:pt>
                <c:pt idx="8">
                  <c:v>34.529102283251589</c:v>
                </c:pt>
                <c:pt idx="9">
                  <c:v>34.43</c:v>
                </c:pt>
                <c:pt idx="10">
                  <c:v>34.518984519358298</c:v>
                </c:pt>
                <c:pt idx="11">
                  <c:v>34.572342373799032</c:v>
                </c:pt>
                <c:pt idx="12">
                  <c:v>34.349124041307341</c:v>
                </c:pt>
                <c:pt idx="13">
                  <c:v>33.712138675251445</c:v>
                </c:pt>
                <c:pt idx="14">
                  <c:v>33.276892020919213</c:v>
                </c:pt>
                <c:pt idx="15">
                  <c:v>32.699402538537527</c:v>
                </c:pt>
                <c:pt idx="16">
                  <c:v>32.700000000000003</c:v>
                </c:pt>
                <c:pt idx="17">
                  <c:v>32.51972839408937</c:v>
                </c:pt>
                <c:pt idx="18">
                  <c:v>32.859934053139625</c:v>
                </c:pt>
                <c:pt idx="19">
                  <c:v>33.770000000000003</c:v>
                </c:pt>
                <c:pt idx="20">
                  <c:v>34.572399727849849</c:v>
                </c:pt>
                <c:pt idx="21">
                  <c:v>35.049999999999997</c:v>
                </c:pt>
                <c:pt idx="22">
                  <c:v>35.091175314447412</c:v>
                </c:pt>
                <c:pt idx="23">
                  <c:v>34.67</c:v>
                </c:pt>
                <c:pt idx="24">
                  <c:v>34.25</c:v>
                </c:pt>
                <c:pt idx="25">
                  <c:v>33.909999999999997</c:v>
                </c:pt>
                <c:pt idx="26">
                  <c:v>34.01</c:v>
                </c:pt>
                <c:pt idx="27">
                  <c:v>34.06</c:v>
                </c:pt>
                <c:pt idx="28">
                  <c:v>34.115990389429442</c:v>
                </c:pt>
                <c:pt idx="29">
                  <c:v>34.161051572708921</c:v>
                </c:pt>
                <c:pt idx="30">
                  <c:v>34.229999999999997</c:v>
                </c:pt>
              </c:numCache>
            </c:numRef>
          </c:val>
        </c:ser>
        <c:marker val="1"/>
        <c:axId val="394484352"/>
        <c:axId val="394498816"/>
      </c:lineChart>
      <c:dateAx>
        <c:axId val="3944843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5162540043711286"/>
              <c:y val="0.88600861601160641"/>
            </c:manualLayout>
          </c:layout>
        </c:title>
        <c:numFmt formatCode="dd;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4498816"/>
        <c:crosses val="autoZero"/>
        <c:auto val="1"/>
        <c:lblOffset val="100"/>
        <c:majorUnit val="1"/>
      </c:dateAx>
      <c:valAx>
        <c:axId val="39449881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(m)</a:t>
                </a:r>
              </a:p>
            </c:rich>
          </c:tx>
          <c:layout>
            <c:manualLayout>
              <c:xMode val="edge"/>
              <c:yMode val="edge"/>
              <c:x val="1.307811808695016E-2"/>
              <c:y val="2.8741597173771009E-2"/>
            </c:manualLayout>
          </c:layout>
        </c:title>
        <c:numFmt formatCode="#.#0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44843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040570974255562"/>
          <c:y val="0.55399714276221779"/>
          <c:w val="0.21992661563692406"/>
          <c:h val="0.27528267827281105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Abastecimiento de la Demanda y Exportación</a:t>
            </a:r>
          </a:p>
        </c:rich>
      </c:tx>
      <c:layout>
        <c:manualLayout>
          <c:xMode val="edge"/>
          <c:yMode val="edge"/>
          <c:x val="0.33519563900666277"/>
          <c:y val="2.56878896427254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101076593721598E-2"/>
          <c:y val="0.1092980654306086"/>
          <c:w val="0.75417035893021411"/>
          <c:h val="0.77813750397905068"/>
        </c:manualLayout>
      </c:layout>
      <c:areaChart>
        <c:grouping val="stacked"/>
        <c:ser>
          <c:idx val="3"/>
          <c:order val="0"/>
          <c:tx>
            <c:strRef>
              <c:f>'[1]Intercambios VeoMedidas'!$J$37</c:f>
              <c:strCache>
                <c:ptCount val="1"/>
                <c:pt idx="0">
                  <c:v>Suministro SG-UY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'[1]Intercambios VeoMedidas'!$J$38:$J$68</c:f>
              <c:numCache>
                <c:formatCode>Estándar</c:formatCode>
                <c:ptCount val="31"/>
                <c:pt idx="0">
                  <c:v>5659.7</c:v>
                </c:pt>
                <c:pt idx="1">
                  <c:v>6877.63</c:v>
                </c:pt>
                <c:pt idx="2">
                  <c:v>10041.280000000001</c:v>
                </c:pt>
                <c:pt idx="3">
                  <c:v>7279.58</c:v>
                </c:pt>
                <c:pt idx="4">
                  <c:v>5877.64</c:v>
                </c:pt>
                <c:pt idx="5">
                  <c:v>5344.52</c:v>
                </c:pt>
                <c:pt idx="6">
                  <c:v>3047.88</c:v>
                </c:pt>
                <c:pt idx="7">
                  <c:v>4029.66</c:v>
                </c:pt>
                <c:pt idx="8">
                  <c:v>9650.48</c:v>
                </c:pt>
                <c:pt idx="9">
                  <c:v>8089.63</c:v>
                </c:pt>
                <c:pt idx="10">
                  <c:v>7954.6</c:v>
                </c:pt>
                <c:pt idx="11">
                  <c:v>7957.48</c:v>
                </c:pt>
                <c:pt idx="12">
                  <c:v>13306.64</c:v>
                </c:pt>
                <c:pt idx="13">
                  <c:v>15482.03</c:v>
                </c:pt>
                <c:pt idx="14">
                  <c:v>15274.38</c:v>
                </c:pt>
                <c:pt idx="15">
                  <c:v>16090.53</c:v>
                </c:pt>
                <c:pt idx="16">
                  <c:v>9915.8799999999992</c:v>
                </c:pt>
                <c:pt idx="17">
                  <c:v>6895.96</c:v>
                </c:pt>
                <c:pt idx="18">
                  <c:v>4614.87</c:v>
                </c:pt>
                <c:pt idx="19">
                  <c:v>9734.4</c:v>
                </c:pt>
                <c:pt idx="20">
                  <c:v>13323.26</c:v>
                </c:pt>
                <c:pt idx="21">
                  <c:v>12732.91</c:v>
                </c:pt>
                <c:pt idx="22">
                  <c:v>11269.5</c:v>
                </c:pt>
                <c:pt idx="23">
                  <c:v>12102.62</c:v>
                </c:pt>
                <c:pt idx="24">
                  <c:v>9782.08</c:v>
                </c:pt>
                <c:pt idx="25">
                  <c:v>11008.99</c:v>
                </c:pt>
                <c:pt idx="26">
                  <c:v>16342.8</c:v>
                </c:pt>
                <c:pt idx="27">
                  <c:v>11472.34</c:v>
                </c:pt>
                <c:pt idx="28">
                  <c:v>9535.36</c:v>
                </c:pt>
                <c:pt idx="29">
                  <c:v>7035.64</c:v>
                </c:pt>
                <c:pt idx="30">
                  <c:v>6174.27</c:v>
                </c:pt>
              </c:numCache>
            </c:numRef>
          </c:val>
        </c:ser>
        <c:ser>
          <c:idx val="2"/>
          <c:order val="1"/>
          <c:tx>
            <c:v>Otros Generadores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'[1]Gx Distrib.'!$AI$5:$AI$35</c:f>
              <c:numCache>
                <c:formatCode>#.##0,00</c:formatCode>
                <c:ptCount val="31"/>
                <c:pt idx="0">
                  <c:v>961.29119999999989</c:v>
                </c:pt>
                <c:pt idx="1">
                  <c:v>877.54870000000005</c:v>
                </c:pt>
                <c:pt idx="2">
                  <c:v>1349.4945999999998</c:v>
                </c:pt>
                <c:pt idx="3">
                  <c:v>1247.2363</c:v>
                </c:pt>
                <c:pt idx="4">
                  <c:v>1467.8244999999997</c:v>
                </c:pt>
                <c:pt idx="5">
                  <c:v>1532.7852</c:v>
                </c:pt>
                <c:pt idx="6">
                  <c:v>2200.0286000000001</c:v>
                </c:pt>
                <c:pt idx="7">
                  <c:v>1837.2209</c:v>
                </c:pt>
                <c:pt idx="8">
                  <c:v>2104.7469000000001</c:v>
                </c:pt>
                <c:pt idx="9">
                  <c:v>1777.2320999999997</c:v>
                </c:pt>
                <c:pt idx="10">
                  <c:v>2058.9932999999996</c:v>
                </c:pt>
                <c:pt idx="11">
                  <c:v>1797.9600999999996</c:v>
                </c:pt>
                <c:pt idx="12">
                  <c:v>1473.7871999999998</c:v>
                </c:pt>
                <c:pt idx="13">
                  <c:v>1946.5328999999999</c:v>
                </c:pt>
                <c:pt idx="14">
                  <c:v>1527.4060999999999</c:v>
                </c:pt>
                <c:pt idx="15">
                  <c:v>1264.9597999999999</c:v>
                </c:pt>
                <c:pt idx="16">
                  <c:v>1650.8044000000002</c:v>
                </c:pt>
                <c:pt idx="17">
                  <c:v>1683.5049000000004</c:v>
                </c:pt>
                <c:pt idx="18">
                  <c:v>1484.4814000000001</c:v>
                </c:pt>
                <c:pt idx="19">
                  <c:v>1567.8300000000004</c:v>
                </c:pt>
                <c:pt idx="20">
                  <c:v>2111.4215999999997</c:v>
                </c:pt>
                <c:pt idx="21">
                  <c:v>1940.4646999999995</c:v>
                </c:pt>
                <c:pt idx="22">
                  <c:v>2231.1472000000003</c:v>
                </c:pt>
                <c:pt idx="23">
                  <c:v>2149.1545000000006</c:v>
                </c:pt>
                <c:pt idx="24">
                  <c:v>1734.6085</c:v>
                </c:pt>
                <c:pt idx="25">
                  <c:v>1300.6307000000002</c:v>
                </c:pt>
                <c:pt idx="26">
                  <c:v>1344.2211000000002</c:v>
                </c:pt>
                <c:pt idx="27">
                  <c:v>1405.6832999999999</c:v>
                </c:pt>
                <c:pt idx="28">
                  <c:v>1439.9971999999998</c:v>
                </c:pt>
                <c:pt idx="29">
                  <c:v>1440.9330999999997</c:v>
                </c:pt>
                <c:pt idx="30">
                  <c:v>1255.0994000000001</c:v>
                </c:pt>
              </c:numCache>
            </c:numRef>
          </c:val>
        </c:ser>
        <c:ser>
          <c:idx val="14"/>
          <c:order val="2"/>
          <c:tx>
            <c:strRef>
              <c:f>[1]termico!$AT$3</c:f>
              <c:strCache>
                <c:ptCount val="1"/>
                <c:pt idx="0">
                  <c:v>Motores C.Batlle</c:v>
                </c:pt>
              </c:strCache>
            </c:strRef>
          </c:tx>
          <c:spPr>
            <a:solidFill>
              <a:srgbClr val="00FF00"/>
            </a:solidFill>
            <a:ln>
              <a:solidFill>
                <a:prstClr val="black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[1]termico!$AT$5:$AT$35</c:f>
              <c:numCache>
                <c:formatCode>#.##0,00</c:formatCode>
                <c:ptCount val="31"/>
                <c:pt idx="0">
                  <c:v>1708.1880000000001</c:v>
                </c:pt>
                <c:pt idx="1">
                  <c:v>1723.8824999999999</c:v>
                </c:pt>
                <c:pt idx="2">
                  <c:v>1577.2049999999999</c:v>
                </c:pt>
                <c:pt idx="3">
                  <c:v>1685.8125</c:v>
                </c:pt>
                <c:pt idx="4">
                  <c:v>1724.0519999999999</c:v>
                </c:pt>
                <c:pt idx="5">
                  <c:v>1693.17</c:v>
                </c:pt>
                <c:pt idx="6">
                  <c:v>1705.5554999999999</c:v>
                </c:pt>
                <c:pt idx="7">
                  <c:v>1663.0650000000001</c:v>
                </c:pt>
                <c:pt idx="8">
                  <c:v>1695.4649999999999</c:v>
                </c:pt>
                <c:pt idx="9">
                  <c:v>1708.02</c:v>
                </c:pt>
                <c:pt idx="10">
                  <c:v>1715.952</c:v>
                </c:pt>
                <c:pt idx="11">
                  <c:v>1686.69</c:v>
                </c:pt>
                <c:pt idx="12">
                  <c:v>1598.3655000000001</c:v>
                </c:pt>
                <c:pt idx="13">
                  <c:v>1600.0545</c:v>
                </c:pt>
                <c:pt idx="14">
                  <c:v>1528.9425000000001</c:v>
                </c:pt>
                <c:pt idx="15">
                  <c:v>1624.7249999999999</c:v>
                </c:pt>
                <c:pt idx="16">
                  <c:v>1478.9925000000001</c:v>
                </c:pt>
                <c:pt idx="17">
                  <c:v>1451.925</c:v>
                </c:pt>
                <c:pt idx="18">
                  <c:v>1463.94</c:v>
                </c:pt>
                <c:pt idx="19">
                  <c:v>1473.39</c:v>
                </c:pt>
                <c:pt idx="20">
                  <c:v>1498.4655</c:v>
                </c:pt>
                <c:pt idx="21">
                  <c:v>1702.722</c:v>
                </c:pt>
                <c:pt idx="22">
                  <c:v>1642.41</c:v>
                </c:pt>
                <c:pt idx="23">
                  <c:v>1692.36</c:v>
                </c:pt>
                <c:pt idx="24">
                  <c:v>1714.8375000000001</c:v>
                </c:pt>
                <c:pt idx="25">
                  <c:v>1717.8405</c:v>
                </c:pt>
                <c:pt idx="26">
                  <c:v>1659.96</c:v>
                </c:pt>
                <c:pt idx="27">
                  <c:v>1622.6324999999999</c:v>
                </c:pt>
                <c:pt idx="28">
                  <c:v>1717.5045</c:v>
                </c:pt>
                <c:pt idx="29">
                  <c:v>1693.9455</c:v>
                </c:pt>
                <c:pt idx="30">
                  <c:v>1705.9949999999999</c:v>
                </c:pt>
              </c:numCache>
            </c:numRef>
          </c:val>
        </c:ser>
        <c:ser>
          <c:idx val="12"/>
          <c:order val="3"/>
          <c:tx>
            <c:strRef>
              <c:f>[1]termico!$AQ$3</c:f>
              <c:strCache>
                <c:ptCount val="1"/>
                <c:pt idx="0">
                  <c:v>Unidad 5 C.Batlle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0000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[1]termico!$AQ$5:$AQ$35</c:f>
              <c:numCache>
                <c:formatCode>#.##0,00</c:formatCode>
                <c:ptCount val="31"/>
                <c:pt idx="0">
                  <c:v>1674.7560000000001</c:v>
                </c:pt>
                <c:pt idx="1">
                  <c:v>1629.5183999999999</c:v>
                </c:pt>
                <c:pt idx="2">
                  <c:v>625.60260000000005</c:v>
                </c:pt>
                <c:pt idx="3">
                  <c:v>1862.3520000000001</c:v>
                </c:pt>
                <c:pt idx="4">
                  <c:v>1837.6469999999999</c:v>
                </c:pt>
                <c:pt idx="5">
                  <c:v>1844.5734</c:v>
                </c:pt>
                <c:pt idx="6">
                  <c:v>1842.1415999999999</c:v>
                </c:pt>
                <c:pt idx="7">
                  <c:v>1733.3604</c:v>
                </c:pt>
                <c:pt idx="8">
                  <c:v>1710.9215999999999</c:v>
                </c:pt>
                <c:pt idx="9">
                  <c:v>1628.1414</c:v>
                </c:pt>
                <c:pt idx="10">
                  <c:v>1617.57</c:v>
                </c:pt>
                <c:pt idx="11">
                  <c:v>1644.7860000000001</c:v>
                </c:pt>
                <c:pt idx="12">
                  <c:v>1619.9190000000001</c:v>
                </c:pt>
                <c:pt idx="13">
                  <c:v>18.387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631.43460000000005</c:v>
                </c:pt>
                <c:pt idx="25">
                  <c:v>1901.4354000000001</c:v>
                </c:pt>
                <c:pt idx="26">
                  <c:v>1896.615</c:v>
                </c:pt>
                <c:pt idx="27">
                  <c:v>851.14800000000002</c:v>
                </c:pt>
                <c:pt idx="28">
                  <c:v>0</c:v>
                </c:pt>
                <c:pt idx="29">
                  <c:v>1115.0046</c:v>
                </c:pt>
                <c:pt idx="30">
                  <c:v>1659.2454</c:v>
                </c:pt>
              </c:numCache>
            </c:numRef>
          </c:val>
        </c:ser>
        <c:ser>
          <c:idx val="4"/>
          <c:order val="4"/>
          <c:tx>
            <c:strRef>
              <c:f>[1]termico!$AR$3</c:f>
              <c:strCache>
                <c:ptCount val="1"/>
                <c:pt idx="0">
                  <c:v>Unidad 6 C.Batlle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solidFill>
                <a:prstClr val="black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[1]termico!$AR$5:$AR$35</c:f>
              <c:numCache>
                <c:formatCode>#.##0,00</c:formatCode>
                <c:ptCount val="31"/>
                <c:pt idx="0">
                  <c:v>2276.5320000000002</c:v>
                </c:pt>
                <c:pt idx="1">
                  <c:v>2464.56</c:v>
                </c:pt>
                <c:pt idx="2">
                  <c:v>2378.6471999999999</c:v>
                </c:pt>
                <c:pt idx="3">
                  <c:v>2305.5288</c:v>
                </c:pt>
                <c:pt idx="4">
                  <c:v>2254.7712000000001</c:v>
                </c:pt>
                <c:pt idx="5">
                  <c:v>2372.8679999999999</c:v>
                </c:pt>
                <c:pt idx="6">
                  <c:v>2364.0120000000002</c:v>
                </c:pt>
                <c:pt idx="7">
                  <c:v>2158.2168000000001</c:v>
                </c:pt>
                <c:pt idx="8">
                  <c:v>2295.9191999999998</c:v>
                </c:pt>
                <c:pt idx="9">
                  <c:v>2314.3319999999999</c:v>
                </c:pt>
                <c:pt idx="10">
                  <c:v>2485.8359999999998</c:v>
                </c:pt>
                <c:pt idx="11">
                  <c:v>2170.9607999999998</c:v>
                </c:pt>
                <c:pt idx="12">
                  <c:v>2369.52</c:v>
                </c:pt>
                <c:pt idx="13">
                  <c:v>2388.636</c:v>
                </c:pt>
                <c:pt idx="14">
                  <c:v>2208.2759999999998</c:v>
                </c:pt>
                <c:pt idx="15">
                  <c:v>2100.06</c:v>
                </c:pt>
                <c:pt idx="16">
                  <c:v>2187.4319999999998</c:v>
                </c:pt>
                <c:pt idx="17">
                  <c:v>2207.0351999999998</c:v>
                </c:pt>
                <c:pt idx="18">
                  <c:v>2187.7008000000001</c:v>
                </c:pt>
                <c:pt idx="19">
                  <c:v>2310.768</c:v>
                </c:pt>
                <c:pt idx="20">
                  <c:v>1610.3352</c:v>
                </c:pt>
                <c:pt idx="21">
                  <c:v>873.98879999999997</c:v>
                </c:pt>
                <c:pt idx="22">
                  <c:v>2246.8872000000001</c:v>
                </c:pt>
                <c:pt idx="23">
                  <c:v>2365.2528000000002</c:v>
                </c:pt>
                <c:pt idx="24">
                  <c:v>1916.028</c:v>
                </c:pt>
                <c:pt idx="25">
                  <c:v>0</c:v>
                </c:pt>
                <c:pt idx="26">
                  <c:v>0</c:v>
                </c:pt>
                <c:pt idx="27">
                  <c:v>1020.5472</c:v>
                </c:pt>
                <c:pt idx="28">
                  <c:v>2423.3568</c:v>
                </c:pt>
                <c:pt idx="29">
                  <c:v>2221.1831999999999</c:v>
                </c:pt>
                <c:pt idx="30">
                  <c:v>2389.0128</c:v>
                </c:pt>
              </c:numCache>
            </c:numRef>
          </c:val>
        </c:ser>
        <c:ser>
          <c:idx val="10"/>
          <c:order val="5"/>
          <c:tx>
            <c:v>Punta del Tigre</c:v>
          </c:tx>
          <c:spPr>
            <a:solidFill>
              <a:schemeClr val="accent6">
                <a:lumMod val="50000"/>
              </a:schemeClr>
            </a:solidFill>
            <a:ln>
              <a:solidFill>
                <a:srgbClr val="000000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[1]termico!$AM$5:$AM$35</c:f>
              <c:numCache>
                <c:formatCode>#.##0,00</c:formatCode>
                <c:ptCount val="31"/>
                <c:pt idx="0">
                  <c:v>6356.6493</c:v>
                </c:pt>
                <c:pt idx="1">
                  <c:v>6144.3431</c:v>
                </c:pt>
                <c:pt idx="2">
                  <c:v>4593.9928999999993</c:v>
                </c:pt>
                <c:pt idx="3">
                  <c:v>6482.3474999999989</c:v>
                </c:pt>
                <c:pt idx="4">
                  <c:v>6130.6190999999999</c:v>
                </c:pt>
                <c:pt idx="5">
                  <c:v>5910.8804</c:v>
                </c:pt>
                <c:pt idx="6">
                  <c:v>4796.8985000000002</c:v>
                </c:pt>
                <c:pt idx="7">
                  <c:v>4892.5246999999999</c:v>
                </c:pt>
                <c:pt idx="8">
                  <c:v>5074.8178000000007</c:v>
                </c:pt>
                <c:pt idx="9">
                  <c:v>5513.1794</c:v>
                </c:pt>
                <c:pt idx="10">
                  <c:v>4198.0771999999997</c:v>
                </c:pt>
                <c:pt idx="11">
                  <c:v>2883.8618000000001</c:v>
                </c:pt>
                <c:pt idx="12">
                  <c:v>3187.9245999999994</c:v>
                </c:pt>
                <c:pt idx="13">
                  <c:v>3171.8950999999997</c:v>
                </c:pt>
                <c:pt idx="14">
                  <c:v>3118.9476999999997</c:v>
                </c:pt>
                <c:pt idx="15">
                  <c:v>3120.0270999999998</c:v>
                </c:pt>
                <c:pt idx="16">
                  <c:v>3105.6279</c:v>
                </c:pt>
                <c:pt idx="17">
                  <c:v>3089.9506000000001</c:v>
                </c:pt>
                <c:pt idx="18">
                  <c:v>2328.5870999999997</c:v>
                </c:pt>
                <c:pt idx="19">
                  <c:v>2869.2709</c:v>
                </c:pt>
                <c:pt idx="20">
                  <c:v>-2.3656999999999999</c:v>
                </c:pt>
                <c:pt idx="21">
                  <c:v>-1.4468999999999999</c:v>
                </c:pt>
                <c:pt idx="22">
                  <c:v>-1.5135000000000001</c:v>
                </c:pt>
                <c:pt idx="23">
                  <c:v>-2.2136</c:v>
                </c:pt>
                <c:pt idx="24">
                  <c:v>-1.6825999999999999</c:v>
                </c:pt>
                <c:pt idx="25">
                  <c:v>-1.3219000000000001</c:v>
                </c:pt>
                <c:pt idx="26">
                  <c:v>-2.7778</c:v>
                </c:pt>
                <c:pt idx="27">
                  <c:v>-0.58150000000000002</c:v>
                </c:pt>
                <c:pt idx="28">
                  <c:v>-1.1679999999999999</c:v>
                </c:pt>
                <c:pt idx="29">
                  <c:v>-0.26879999999999998</c:v>
                </c:pt>
                <c:pt idx="30">
                  <c:v>-0.34529999999999994</c:v>
                </c:pt>
              </c:numCache>
            </c:numRef>
          </c:val>
        </c:ser>
        <c:ser>
          <c:idx val="13"/>
          <c:order val="6"/>
          <c:tx>
            <c:strRef>
              <c:f>[1]termico!$AS$3</c:f>
              <c:strCache>
                <c:ptCount val="1"/>
                <c:pt idx="0">
                  <c:v>C.Batlle Sala B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[1]termico!$AS$5:$AS$35</c:f>
              <c:numCache>
                <c:formatCode>#.##0,00</c:formatCode>
                <c:ptCount val="31"/>
                <c:pt idx="0">
                  <c:v>-3.7414000000000001</c:v>
                </c:pt>
                <c:pt idx="1">
                  <c:v>-3.7240000000000002</c:v>
                </c:pt>
                <c:pt idx="2">
                  <c:v>-3.7246999999999999</c:v>
                </c:pt>
                <c:pt idx="3">
                  <c:v>-3.7755000000000001</c:v>
                </c:pt>
                <c:pt idx="4">
                  <c:v>-3.8437000000000001</c:v>
                </c:pt>
                <c:pt idx="5">
                  <c:v>-3.7240000000000002</c:v>
                </c:pt>
                <c:pt idx="6">
                  <c:v>-3.7246999999999999</c:v>
                </c:pt>
                <c:pt idx="7">
                  <c:v>-3.7240000000000002</c:v>
                </c:pt>
                <c:pt idx="8">
                  <c:v>-3.7414000000000001</c:v>
                </c:pt>
                <c:pt idx="9">
                  <c:v>-3.7755000000000001</c:v>
                </c:pt>
                <c:pt idx="10">
                  <c:v>-3.8437000000000001</c:v>
                </c:pt>
                <c:pt idx="11">
                  <c:v>-3.8952</c:v>
                </c:pt>
                <c:pt idx="12">
                  <c:v>-3.7755000000000001</c:v>
                </c:pt>
                <c:pt idx="13">
                  <c:v>-3.7414000000000001</c:v>
                </c:pt>
                <c:pt idx="14">
                  <c:v>-3.7414000000000001</c:v>
                </c:pt>
                <c:pt idx="15">
                  <c:v>-3.7581000000000002</c:v>
                </c:pt>
                <c:pt idx="16">
                  <c:v>-3.7246999999999999</c:v>
                </c:pt>
                <c:pt idx="17">
                  <c:v>-3.7921999999999998</c:v>
                </c:pt>
                <c:pt idx="18">
                  <c:v>-3.8952</c:v>
                </c:pt>
                <c:pt idx="19">
                  <c:v>-3.7240000000000002</c:v>
                </c:pt>
                <c:pt idx="20">
                  <c:v>-3.7587999999999999</c:v>
                </c:pt>
                <c:pt idx="21">
                  <c:v>-3.8096000000000001</c:v>
                </c:pt>
                <c:pt idx="22">
                  <c:v>-3.7921999999999998</c:v>
                </c:pt>
                <c:pt idx="23">
                  <c:v>-3.7587999999999999</c:v>
                </c:pt>
                <c:pt idx="24">
                  <c:v>-3.9626999999999999</c:v>
                </c:pt>
                <c:pt idx="25">
                  <c:v>-3.8778000000000001</c:v>
                </c:pt>
                <c:pt idx="26">
                  <c:v>-3.7587999999999999</c:v>
                </c:pt>
                <c:pt idx="27">
                  <c:v>-3.7240000000000002</c:v>
                </c:pt>
                <c:pt idx="28">
                  <c:v>-3.7755000000000001</c:v>
                </c:pt>
                <c:pt idx="29">
                  <c:v>-3.7928999999999999</c:v>
                </c:pt>
                <c:pt idx="30">
                  <c:v>-3.7921999999999998</c:v>
                </c:pt>
              </c:numCache>
            </c:numRef>
          </c:val>
        </c:ser>
        <c:ser>
          <c:idx val="7"/>
          <c:order val="7"/>
          <c:tx>
            <c:v>Importación Brasil</c:v>
          </c:tx>
          <c:spPr>
            <a:solidFill>
              <a:srgbClr val="FF9933"/>
            </a:solidFill>
            <a:ln>
              <a:solidFill>
                <a:prstClr val="black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'[1]Intercambios VeoMedidas'!$L$38:$L$68</c:f>
              <c:numCache>
                <c:formatCode>Estándar</c:formatCode>
                <c:ptCount val="31"/>
                <c:pt idx="0">
                  <c:v>1737.32</c:v>
                </c:pt>
                <c:pt idx="1">
                  <c:v>1736.93</c:v>
                </c:pt>
                <c:pt idx="2">
                  <c:v>1616.91</c:v>
                </c:pt>
                <c:pt idx="3">
                  <c:v>1737.18</c:v>
                </c:pt>
                <c:pt idx="4">
                  <c:v>1738.34</c:v>
                </c:pt>
                <c:pt idx="5">
                  <c:v>1735.04</c:v>
                </c:pt>
                <c:pt idx="6">
                  <c:v>1017.27</c:v>
                </c:pt>
                <c:pt idx="7">
                  <c:v>1738.21</c:v>
                </c:pt>
                <c:pt idx="8">
                  <c:v>1737.12</c:v>
                </c:pt>
                <c:pt idx="9">
                  <c:v>1736.55</c:v>
                </c:pt>
                <c:pt idx="10">
                  <c:v>1738.96</c:v>
                </c:pt>
                <c:pt idx="11">
                  <c:v>1739.69</c:v>
                </c:pt>
                <c:pt idx="12">
                  <c:v>1737.72</c:v>
                </c:pt>
                <c:pt idx="13">
                  <c:v>1738.67</c:v>
                </c:pt>
                <c:pt idx="14">
                  <c:v>1737.23</c:v>
                </c:pt>
                <c:pt idx="15">
                  <c:v>1737.14</c:v>
                </c:pt>
                <c:pt idx="16">
                  <c:v>1738.69</c:v>
                </c:pt>
                <c:pt idx="17">
                  <c:v>1737.21</c:v>
                </c:pt>
                <c:pt idx="18">
                  <c:v>1738.56</c:v>
                </c:pt>
                <c:pt idx="19">
                  <c:v>1735.56</c:v>
                </c:pt>
                <c:pt idx="20">
                  <c:v>1737.73</c:v>
                </c:pt>
                <c:pt idx="21">
                  <c:v>1737.13</c:v>
                </c:pt>
                <c:pt idx="22">
                  <c:v>1736.8</c:v>
                </c:pt>
                <c:pt idx="23">
                  <c:v>1737</c:v>
                </c:pt>
                <c:pt idx="24">
                  <c:v>1740.56</c:v>
                </c:pt>
                <c:pt idx="25">
                  <c:v>1741.66</c:v>
                </c:pt>
                <c:pt idx="26">
                  <c:v>1738.04</c:v>
                </c:pt>
                <c:pt idx="27">
                  <c:v>1738.45</c:v>
                </c:pt>
                <c:pt idx="28">
                  <c:v>1737.16</c:v>
                </c:pt>
                <c:pt idx="29">
                  <c:v>1736.52</c:v>
                </c:pt>
                <c:pt idx="30">
                  <c:v>1606.76</c:v>
                </c:pt>
              </c:numCache>
            </c:numRef>
          </c:val>
        </c:ser>
        <c:ser>
          <c:idx val="11"/>
          <c:order val="8"/>
          <c:tx>
            <c:strRef>
              <c:f>[1]termico!$AN$3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rgbClr val="000000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[1]termico!$AN$5:$AN$35</c:f>
              <c:numCache>
                <c:formatCode>#.##0,00</c:formatCode>
                <c:ptCount val="31"/>
                <c:pt idx="0">
                  <c:v>-44.792999999999999</c:v>
                </c:pt>
                <c:pt idx="1">
                  <c:v>-43.011000000000003</c:v>
                </c:pt>
                <c:pt idx="2">
                  <c:v>-42.768000000000001</c:v>
                </c:pt>
                <c:pt idx="3">
                  <c:v>-44.469000000000001</c:v>
                </c:pt>
                <c:pt idx="4">
                  <c:v>-47.910600000000002</c:v>
                </c:pt>
                <c:pt idx="5">
                  <c:v>-44.064</c:v>
                </c:pt>
                <c:pt idx="6">
                  <c:v>-44.348399999999998</c:v>
                </c:pt>
                <c:pt idx="7">
                  <c:v>-44.874000000000002</c:v>
                </c:pt>
                <c:pt idx="8">
                  <c:v>-46.128599999999999</c:v>
                </c:pt>
                <c:pt idx="9">
                  <c:v>-45.806399999999996</c:v>
                </c:pt>
                <c:pt idx="10">
                  <c:v>-46.008000000000003</c:v>
                </c:pt>
                <c:pt idx="11">
                  <c:v>-52.811999999999998</c:v>
                </c:pt>
                <c:pt idx="12">
                  <c:v>-45.927</c:v>
                </c:pt>
                <c:pt idx="13">
                  <c:v>-40.256999999999998</c:v>
                </c:pt>
                <c:pt idx="14">
                  <c:v>-43.941600000000001</c:v>
                </c:pt>
                <c:pt idx="15">
                  <c:v>-43.781399999999998</c:v>
                </c:pt>
                <c:pt idx="16">
                  <c:v>-42.037199999999999</c:v>
                </c:pt>
                <c:pt idx="17">
                  <c:v>-50.22</c:v>
                </c:pt>
                <c:pt idx="18">
                  <c:v>-53.987400000000001</c:v>
                </c:pt>
                <c:pt idx="19">
                  <c:v>-43.335000000000001</c:v>
                </c:pt>
                <c:pt idx="20">
                  <c:v>-42.726599999999998</c:v>
                </c:pt>
                <c:pt idx="21">
                  <c:v>-45.077399999999997</c:v>
                </c:pt>
                <c:pt idx="22">
                  <c:v>-42.9696</c:v>
                </c:pt>
                <c:pt idx="23">
                  <c:v>-43.335000000000001</c:v>
                </c:pt>
                <c:pt idx="24">
                  <c:v>-50.868000000000002</c:v>
                </c:pt>
                <c:pt idx="25">
                  <c:v>-47.222999999999999</c:v>
                </c:pt>
                <c:pt idx="26">
                  <c:v>-42.848999999999997</c:v>
                </c:pt>
                <c:pt idx="27">
                  <c:v>-43.091999999999999</c:v>
                </c:pt>
                <c:pt idx="28">
                  <c:v>-44.064</c:v>
                </c:pt>
                <c:pt idx="29">
                  <c:v>-45.401400000000002</c:v>
                </c:pt>
                <c:pt idx="30">
                  <c:v>-45.885599999999997</c:v>
                </c:pt>
              </c:numCache>
            </c:numRef>
          </c:val>
        </c:ser>
        <c:ser>
          <c:idx val="16"/>
          <c:order val="9"/>
          <c:tx>
            <c:v>Importación Arg.</c:v>
          </c:tx>
          <c:spPr>
            <a:solidFill>
              <a:srgbClr val="993366"/>
            </a:solidFill>
            <a:ln>
              <a:solidFill>
                <a:srgbClr val="000000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'[1]Intercambios VeoMedidas'!$K$38:$K$68</c:f>
              <c:numCache>
                <c:formatCode>Estándar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1"/>
          <c:order val="10"/>
          <c:tx>
            <c:strRef>
              <c:f>[1]hidro!$Y$3</c:f>
              <c:strCache>
                <c:ptCount val="1"/>
                <c:pt idx="0">
                  <c:v>Terra</c:v>
                </c:pt>
              </c:strCache>
            </c:strRef>
          </c:tx>
          <c:spPr>
            <a:solidFill>
              <a:srgbClr val="0000FF"/>
            </a:solidFill>
            <a:ln>
              <a:solidFill>
                <a:prstClr val="black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[1]hidro!$AN$5:$AN$35</c:f>
              <c:numCache>
                <c:formatCode>#.##0,00</c:formatCode>
                <c:ptCount val="31"/>
                <c:pt idx="0">
                  <c:v>3092.2272000000003</c:v>
                </c:pt>
                <c:pt idx="1">
                  <c:v>3091.9596000000001</c:v>
                </c:pt>
                <c:pt idx="2">
                  <c:v>3095.2787999999996</c:v>
                </c:pt>
                <c:pt idx="3">
                  <c:v>3096.2544000000003</c:v>
                </c:pt>
                <c:pt idx="4">
                  <c:v>3095.1972000000001</c:v>
                </c:pt>
                <c:pt idx="5">
                  <c:v>3096.3348000000001</c:v>
                </c:pt>
                <c:pt idx="6">
                  <c:v>3095.7924000000003</c:v>
                </c:pt>
                <c:pt idx="7">
                  <c:v>2224.4207999999999</c:v>
                </c:pt>
                <c:pt idx="8">
                  <c:v>876.36599999999999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361.17959999999999</c:v>
                </c:pt>
                <c:pt idx="14">
                  <c:v>591.54359999999997</c:v>
                </c:pt>
                <c:pt idx="15">
                  <c:v>1557.8448000000001</c:v>
                </c:pt>
                <c:pt idx="16">
                  <c:v>1787.1576</c:v>
                </c:pt>
                <c:pt idx="17">
                  <c:v>0</c:v>
                </c:pt>
                <c:pt idx="18">
                  <c:v>133.86600000000001</c:v>
                </c:pt>
                <c:pt idx="19">
                  <c:v>36.044400000000003</c:v>
                </c:pt>
                <c:pt idx="20">
                  <c:v>152.982</c:v>
                </c:pt>
                <c:pt idx="21">
                  <c:v>102.87119999999999</c:v>
                </c:pt>
                <c:pt idx="22">
                  <c:v>0</c:v>
                </c:pt>
                <c:pt idx="23">
                  <c:v>0</c:v>
                </c:pt>
                <c:pt idx="24">
                  <c:v>41.85</c:v>
                </c:pt>
                <c:pt idx="25">
                  <c:v>725.24519999999995</c:v>
                </c:pt>
                <c:pt idx="26">
                  <c:v>0</c:v>
                </c:pt>
                <c:pt idx="27">
                  <c:v>3255.6612000000005</c:v>
                </c:pt>
                <c:pt idx="28">
                  <c:v>3295.3488000000002</c:v>
                </c:pt>
                <c:pt idx="29">
                  <c:v>3295.4592000000002</c:v>
                </c:pt>
                <c:pt idx="30">
                  <c:v>3295.1064000000001</c:v>
                </c:pt>
              </c:numCache>
            </c:numRef>
          </c:val>
        </c:ser>
        <c:ser>
          <c:idx val="8"/>
          <c:order val="11"/>
          <c:tx>
            <c:strRef>
              <c:f>[1]hidro!$Z$3</c:f>
              <c:strCache>
                <c:ptCount val="1"/>
                <c:pt idx="0">
                  <c:v>Baygorria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prstClr val="black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[1]hidro!$AO$5:$AO$35</c:f>
              <c:numCache>
                <c:formatCode>#.##0,00</c:formatCode>
                <c:ptCount val="31"/>
                <c:pt idx="0">
                  <c:v>2118.5712000000003</c:v>
                </c:pt>
                <c:pt idx="1">
                  <c:v>2050.5631000000003</c:v>
                </c:pt>
                <c:pt idx="2">
                  <c:v>2216.2384999999999</c:v>
                </c:pt>
                <c:pt idx="3">
                  <c:v>2361.4805000000001</c:v>
                </c:pt>
                <c:pt idx="4">
                  <c:v>1916.7905999999998</c:v>
                </c:pt>
                <c:pt idx="5">
                  <c:v>2111.9708000000001</c:v>
                </c:pt>
                <c:pt idx="6">
                  <c:v>2414.3226999999997</c:v>
                </c:pt>
                <c:pt idx="7">
                  <c:v>1928.2121999999999</c:v>
                </c:pt>
                <c:pt idx="8">
                  <c:v>597.6404</c:v>
                </c:pt>
                <c:pt idx="9">
                  <c:v>-6.7861000000000002</c:v>
                </c:pt>
                <c:pt idx="10">
                  <c:v>-6.0784000000000002</c:v>
                </c:pt>
                <c:pt idx="11">
                  <c:v>748.92589999999996</c:v>
                </c:pt>
                <c:pt idx="12">
                  <c:v>406.52890000000002</c:v>
                </c:pt>
                <c:pt idx="13">
                  <c:v>-7.2916999999999996</c:v>
                </c:pt>
                <c:pt idx="14">
                  <c:v>631.82069999999999</c:v>
                </c:pt>
                <c:pt idx="15">
                  <c:v>692.87399999999991</c:v>
                </c:pt>
                <c:pt idx="16">
                  <c:v>2113.7220000000002</c:v>
                </c:pt>
                <c:pt idx="17">
                  <c:v>2452.1697999999997</c:v>
                </c:pt>
                <c:pt idx="18">
                  <c:v>2196.9600999999998</c:v>
                </c:pt>
                <c:pt idx="19">
                  <c:v>1905.0049000000001</c:v>
                </c:pt>
                <c:pt idx="20">
                  <c:v>1878.8526999999999</c:v>
                </c:pt>
                <c:pt idx="21">
                  <c:v>1834.9410000000003</c:v>
                </c:pt>
                <c:pt idx="22">
                  <c:v>21.826400000000003</c:v>
                </c:pt>
                <c:pt idx="23">
                  <c:v>-6.6551</c:v>
                </c:pt>
                <c:pt idx="24">
                  <c:v>330.30939999999998</c:v>
                </c:pt>
                <c:pt idx="25">
                  <c:v>189.054</c:v>
                </c:pt>
                <c:pt idx="26">
                  <c:v>-7.9294000000000002</c:v>
                </c:pt>
                <c:pt idx="27">
                  <c:v>1105.3302999999999</c:v>
                </c:pt>
                <c:pt idx="28">
                  <c:v>1945.4187000000002</c:v>
                </c:pt>
                <c:pt idx="29">
                  <c:v>2299.0306</c:v>
                </c:pt>
                <c:pt idx="30">
                  <c:v>1870.3665000000001</c:v>
                </c:pt>
              </c:numCache>
            </c:numRef>
          </c:val>
        </c:ser>
        <c:ser>
          <c:idx val="9"/>
          <c:order val="12"/>
          <c:tx>
            <c:strRef>
              <c:f>[1]hidro!$AA$3</c:f>
              <c:strCache>
                <c:ptCount val="1"/>
                <c:pt idx="0">
                  <c:v>Palmar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prstClr val="black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[1]hidro!$AP$5:$AP$35</c:f>
              <c:numCache>
                <c:formatCode>#.##0,00</c:formatCode>
                <c:ptCount val="31"/>
                <c:pt idx="0">
                  <c:v>4396.8932999999997</c:v>
                </c:pt>
                <c:pt idx="1">
                  <c:v>3783.6566999999995</c:v>
                </c:pt>
                <c:pt idx="2">
                  <c:v>2131.9875000000002</c:v>
                </c:pt>
                <c:pt idx="3">
                  <c:v>1579.2750000000001</c:v>
                </c:pt>
                <c:pt idx="4">
                  <c:v>1522.575</c:v>
                </c:pt>
                <c:pt idx="5">
                  <c:v>5292.0558000000001</c:v>
                </c:pt>
                <c:pt idx="6">
                  <c:v>6803.2125000000005</c:v>
                </c:pt>
                <c:pt idx="7">
                  <c:v>6484.1625000000004</c:v>
                </c:pt>
                <c:pt idx="8">
                  <c:v>3442.4442000000004</c:v>
                </c:pt>
                <c:pt idx="9">
                  <c:v>5604.4683000000005</c:v>
                </c:pt>
                <c:pt idx="10">
                  <c:v>4923.0009</c:v>
                </c:pt>
                <c:pt idx="11">
                  <c:v>4303.2375000000002</c:v>
                </c:pt>
                <c:pt idx="12">
                  <c:v>3206.4182999999998</c:v>
                </c:pt>
                <c:pt idx="13">
                  <c:v>3700.6316999999999</c:v>
                </c:pt>
                <c:pt idx="14">
                  <c:v>2508.0183000000002</c:v>
                </c:pt>
                <c:pt idx="15">
                  <c:v>596.8125</c:v>
                </c:pt>
                <c:pt idx="16">
                  <c:v>4829.1741000000002</c:v>
                </c:pt>
                <c:pt idx="17">
                  <c:v>6993.7325999999994</c:v>
                </c:pt>
                <c:pt idx="18">
                  <c:v>7334.0424000000003</c:v>
                </c:pt>
                <c:pt idx="19">
                  <c:v>7433.8317000000006</c:v>
                </c:pt>
                <c:pt idx="20">
                  <c:v>7756.3125</c:v>
                </c:pt>
                <c:pt idx="21">
                  <c:v>7727.7932999999994</c:v>
                </c:pt>
                <c:pt idx="22">
                  <c:v>7822.5749999999998</c:v>
                </c:pt>
                <c:pt idx="23">
                  <c:v>7652.3634000000002</c:v>
                </c:pt>
                <c:pt idx="24">
                  <c:v>7291.6316999999999</c:v>
                </c:pt>
                <c:pt idx="25">
                  <c:v>7819.7057999999997</c:v>
                </c:pt>
                <c:pt idx="26">
                  <c:v>7686.2250000000004</c:v>
                </c:pt>
                <c:pt idx="27">
                  <c:v>7864.9875000000011</c:v>
                </c:pt>
                <c:pt idx="28">
                  <c:v>7830.9</c:v>
                </c:pt>
                <c:pt idx="29">
                  <c:v>7832.25</c:v>
                </c:pt>
                <c:pt idx="30">
                  <c:v>7627.95</c:v>
                </c:pt>
              </c:numCache>
            </c:numRef>
          </c:val>
        </c:ser>
        <c:ser>
          <c:idx val="0"/>
          <c:order val="13"/>
          <c:tx>
            <c:v>Exportación a Brasil</c:v>
          </c:tx>
          <c:spPr>
            <a:solidFill>
              <a:srgbClr val="FFFF99"/>
            </a:solidFill>
            <a:ln>
              <a:solidFill>
                <a:srgbClr val="000000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'[1]Intercambios VeoMedidas'!$N$38:$N$68</c:f>
              <c:numCache>
                <c:formatCode>Estándar</c:formatCode>
                <c:ptCount val="31"/>
              </c:numCache>
            </c:numRef>
          </c:val>
        </c:ser>
        <c:ser>
          <c:idx val="5"/>
          <c:order val="14"/>
          <c:tx>
            <c:v>Export. a Argentina</c:v>
          </c:tx>
          <c:spPr>
            <a:solidFill>
              <a:srgbClr val="FFCC99"/>
            </a:solidFill>
            <a:ln>
              <a:solidFill>
                <a:srgbClr val="000000"/>
              </a:solidFill>
            </a:ln>
          </c:spP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'[1]Intercambios VeoMedidas'!$M$38:$M$68</c:f>
              <c:numCache>
                <c:formatCode>Estándar</c:formatCode>
                <c:ptCount val="31"/>
              </c:numCache>
            </c:numRef>
          </c:val>
        </c:ser>
        <c:ser>
          <c:idx val="6"/>
          <c:order val="16"/>
          <c:tx>
            <c:strRef>
              <c:f>[1]termico!$AP$3</c:f>
              <c:strCache>
                <c:ptCount val="1"/>
                <c:pt idx="0">
                  <c:v>APR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val>
            <c:numRef>
              <c:f>[1]termico!$AP$5:$AP$35</c:f>
              <c:numCache>
                <c:formatCode>#.##0,00</c:formatCode>
                <c:ptCount val="31"/>
                <c:pt idx="0">
                  <c:v>1659.7798</c:v>
                </c:pt>
                <c:pt idx="1">
                  <c:v>991.52</c:v>
                </c:pt>
                <c:pt idx="2">
                  <c:v>1817.9</c:v>
                </c:pt>
                <c:pt idx="3">
                  <c:v>128.35000000000002</c:v>
                </c:pt>
                <c:pt idx="4">
                  <c:v>-2.0160999999999998</c:v>
                </c:pt>
                <c:pt idx="5">
                  <c:v>-2.1208999999999998</c:v>
                </c:pt>
                <c:pt idx="6">
                  <c:v>-2.0459000000000001</c:v>
                </c:pt>
                <c:pt idx="7">
                  <c:v>-2.0438000000000001</c:v>
                </c:pt>
                <c:pt idx="8">
                  <c:v>-2.0253999999999999</c:v>
                </c:pt>
                <c:pt idx="9">
                  <c:v>-2.02</c:v>
                </c:pt>
                <c:pt idx="10">
                  <c:v>-2.0499999999999998</c:v>
                </c:pt>
                <c:pt idx="11">
                  <c:v>-2.0337000000000001</c:v>
                </c:pt>
                <c:pt idx="12">
                  <c:v>189.1421</c:v>
                </c:pt>
                <c:pt idx="13">
                  <c:v>-1.96</c:v>
                </c:pt>
                <c:pt idx="14">
                  <c:v>-2.04</c:v>
                </c:pt>
                <c:pt idx="15">
                  <c:v>-2.0581</c:v>
                </c:pt>
                <c:pt idx="16">
                  <c:v>-2.0548000000000002</c:v>
                </c:pt>
                <c:pt idx="17">
                  <c:v>-2.085</c:v>
                </c:pt>
                <c:pt idx="18">
                  <c:v>-2.0891999999999999</c:v>
                </c:pt>
                <c:pt idx="19">
                  <c:v>-2.04</c:v>
                </c:pt>
                <c:pt idx="20">
                  <c:v>-1.96</c:v>
                </c:pt>
                <c:pt idx="21">
                  <c:v>-2.06</c:v>
                </c:pt>
                <c:pt idx="22">
                  <c:v>-2.16</c:v>
                </c:pt>
                <c:pt idx="23">
                  <c:v>-2.0693999999999999</c:v>
                </c:pt>
                <c:pt idx="24">
                  <c:v>-2.08</c:v>
                </c:pt>
                <c:pt idx="25">
                  <c:v>-2.0284</c:v>
                </c:pt>
                <c:pt idx="26">
                  <c:v>-2.0204</c:v>
                </c:pt>
                <c:pt idx="27">
                  <c:v>-1.0900000000000001</c:v>
                </c:pt>
                <c:pt idx="28">
                  <c:v>-2</c:v>
                </c:pt>
                <c:pt idx="29">
                  <c:v>-2.0499999999999998</c:v>
                </c:pt>
                <c:pt idx="30">
                  <c:v>-1.2107000000000001</c:v>
                </c:pt>
              </c:numCache>
            </c:numRef>
          </c:val>
        </c:ser>
        <c:axId val="393859072"/>
        <c:axId val="393861376"/>
      </c:areaChart>
      <c:lineChart>
        <c:grouping val="standard"/>
        <c:ser>
          <c:idx val="15"/>
          <c:order val="15"/>
          <c:tx>
            <c:strRef>
              <c:f>[1]DNC!$DO$8</c:f>
              <c:strCache>
                <c:ptCount val="1"/>
                <c:pt idx="0">
                  <c:v>Demanda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002060"/>
              </a:solidFill>
              <a:ln w="19050">
                <a:solidFill>
                  <a:srgbClr val="FFFF00"/>
                </a:solidFill>
              </a:ln>
            </c:spPr>
          </c:marker>
          <c:val>
            <c:numRef>
              <c:f>[1]DNC!$DO$9:$DO$39</c:f>
              <c:numCache>
                <c:formatCode>#.##0,00</c:formatCode>
                <c:ptCount val="31"/>
                <c:pt idx="0">
                  <c:v>31593.305300000004</c:v>
                </c:pt>
                <c:pt idx="1">
                  <c:v>31325.248799999998</c:v>
                </c:pt>
                <c:pt idx="2">
                  <c:v>31397.823300000011</c:v>
                </c:pt>
                <c:pt idx="3">
                  <c:v>29716.935499999992</c:v>
                </c:pt>
                <c:pt idx="4">
                  <c:v>27511.423699999996</c:v>
                </c:pt>
                <c:pt idx="5">
                  <c:v>30885.44249999999</c:v>
                </c:pt>
                <c:pt idx="6">
                  <c:v>29263.347499999996</c:v>
                </c:pt>
                <c:pt idx="7">
                  <c:v>28638.345499999999</c:v>
                </c:pt>
                <c:pt idx="8">
                  <c:v>29133.886500000008</c:v>
                </c:pt>
                <c:pt idx="9">
                  <c:v>28313.001799999998</c:v>
                </c:pt>
                <c:pt idx="10">
                  <c:v>26634.876199999999</c:v>
                </c:pt>
                <c:pt idx="11">
                  <c:v>24874.692999999999</c:v>
                </c:pt>
                <c:pt idx="12">
                  <c:v>29045.970699999998</c:v>
                </c:pt>
                <c:pt idx="13">
                  <c:v>30354.6826</c:v>
                </c:pt>
                <c:pt idx="14">
                  <c:v>29076.780299999995</c:v>
                </c:pt>
                <c:pt idx="15">
                  <c:v>28735.306100000005</c:v>
                </c:pt>
                <c:pt idx="16">
                  <c:v>28759.611700000001</c:v>
                </c:pt>
                <c:pt idx="17">
                  <c:v>26455.352200000001</c:v>
                </c:pt>
                <c:pt idx="18">
                  <c:v>23422.961299999988</c:v>
                </c:pt>
                <c:pt idx="19">
                  <c:v>29016.936500000003</c:v>
                </c:pt>
                <c:pt idx="20">
                  <c:v>30018.463400000004</c:v>
                </c:pt>
                <c:pt idx="21">
                  <c:v>28600.269100000001</c:v>
                </c:pt>
                <c:pt idx="22">
                  <c:v>26920.614599999997</c:v>
                </c:pt>
                <c:pt idx="23">
                  <c:v>27640.601300000002</c:v>
                </c:pt>
                <c:pt idx="24">
                  <c:v>25124.5167</c:v>
                </c:pt>
                <c:pt idx="25">
                  <c:v>26349.912499999999</c:v>
                </c:pt>
                <c:pt idx="26">
                  <c:v>30608.344599999993</c:v>
                </c:pt>
                <c:pt idx="27">
                  <c:v>30288.1407</c:v>
                </c:pt>
                <c:pt idx="28">
                  <c:v>29873.640399999993</c:v>
                </c:pt>
                <c:pt idx="29">
                  <c:v>28618.313300000002</c:v>
                </c:pt>
                <c:pt idx="30">
                  <c:v>27532.417999999994</c:v>
                </c:pt>
              </c:numCache>
            </c:numRef>
          </c:val>
        </c:ser>
        <c:marker val="1"/>
        <c:axId val="393859072"/>
        <c:axId val="393861376"/>
      </c:lineChart>
      <c:catAx>
        <c:axId val="3938590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81397456087219866"/>
              <c:y val="0.94907520207772789"/>
            </c:manualLayout>
          </c:layout>
          <c:spPr>
            <a:noFill/>
            <a:ln w="25400">
              <a:noFill/>
            </a:ln>
          </c:spPr>
        </c:title>
        <c:numFmt formatCode="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861376"/>
        <c:crosses val="autoZero"/>
        <c:auto val="1"/>
        <c:lblAlgn val="ctr"/>
        <c:lblOffset val="100"/>
        <c:tickLblSkip val="1"/>
        <c:tickMarkSkip val="1"/>
      </c:catAx>
      <c:valAx>
        <c:axId val="39386137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Energía (MWh)</a:t>
                </a:r>
              </a:p>
            </c:rich>
          </c:tx>
          <c:layout>
            <c:manualLayout>
              <c:xMode val="edge"/>
              <c:yMode val="edge"/>
              <c:x val="2.1790353128935806E-3"/>
              <c:y val="4.8177311169437164E-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39385907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245409708401852"/>
          <c:y val="6.5453044784496303E-2"/>
          <c:w val="0.16169855691115526"/>
          <c:h val="0.880195007070657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74803149606299291" l="0.23622047244094491" r="0.23622047244094491" t="1.2630314960629903" header="0" footer="0"/>
    <c:pageSetup paperSize="9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Composición de la Demanda</a:t>
            </a:r>
          </a:p>
        </c:rich>
      </c:tx>
      <c:layout>
        <c:manualLayout>
          <c:xMode val="edge"/>
          <c:yMode val="edge"/>
          <c:x val="0.18700412448443951"/>
          <c:y val="3.7037188533251539E-2"/>
        </c:manualLayout>
      </c:layout>
    </c:title>
    <c:plotArea>
      <c:layout>
        <c:manualLayout>
          <c:layoutTarget val="inner"/>
          <c:xMode val="edge"/>
          <c:yMode val="edge"/>
          <c:x val="0.23814480487643747"/>
          <c:y val="0.26079453711152578"/>
          <c:w val="0.2465045360186657"/>
          <c:h val="0.6243106110743437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008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rgbClr val="99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rgbClr val="CC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rgbClr val="FF9933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5"/>
              <c:delete val="1"/>
            </c:dLbl>
            <c:dLblPos val="outEnd"/>
            <c:showPercent val="1"/>
          </c:dLbls>
          <c:cat>
            <c:strRef>
              <c:f>('[1]Graf detalladas'!$B$28:$B$34,'[1]Graf detalladas'!$B$36:$B$37)</c:f>
              <c:strCache>
                <c:ptCount val="9"/>
                <c:pt idx="0">
                  <c:v>Río Negro</c:v>
                </c:pt>
                <c:pt idx="1">
                  <c:v>Salto Grande</c:v>
                </c:pt>
                <c:pt idx="2">
                  <c:v>Térmicas TV + Mot.</c:v>
                </c:pt>
                <c:pt idx="3">
                  <c:v>Térmicas TG</c:v>
                </c:pt>
                <c:pt idx="4">
                  <c:v>UPM + Gen. Distr.</c:v>
                </c:pt>
                <c:pt idx="5">
                  <c:v>Import. Argent.</c:v>
                </c:pt>
                <c:pt idx="6">
                  <c:v>Import. Brasil</c:v>
                </c:pt>
                <c:pt idx="7">
                  <c:v>Expo. Arg.</c:v>
                </c:pt>
                <c:pt idx="8">
                  <c:v>Expo. Brasil</c:v>
                </c:pt>
              </c:strCache>
            </c:strRef>
          </c:cat>
          <c:val>
            <c:numRef>
              <c:f>'[1]Graf detalladas'!$C$28:$C$34</c:f>
              <c:numCache>
                <c:formatCode>#.##0</c:formatCode>
                <c:ptCount val="7"/>
                <c:pt idx="0">
                  <c:v>255482.50140000001</c:v>
                </c:pt>
                <c:pt idx="1">
                  <c:v>293904.53999999998</c:v>
                </c:pt>
                <c:pt idx="2">
                  <c:v>142971.63529999999</c:v>
                </c:pt>
                <c:pt idx="3">
                  <c:v>90311.681300000026</c:v>
                </c:pt>
                <c:pt idx="4">
                  <c:v>50165.039399999994</c:v>
                </c:pt>
                <c:pt idx="5">
                  <c:v>0</c:v>
                </c:pt>
                <c:pt idx="6">
                  <c:v>52898.11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238173716657561"/>
          <c:y val="2.8132847030484832E-3"/>
          <c:w val="0.38428056957996459"/>
          <c:h val="0.99718671529695146"/>
        </c:manualLayout>
      </c:layout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Generación por Fuente</a:t>
            </a:r>
          </a:p>
        </c:rich>
      </c:tx>
      <c:layout>
        <c:manualLayout>
          <c:xMode val="edge"/>
          <c:yMode val="edge"/>
          <c:x val="0.21442886484109283"/>
          <c:y val="3.7037643021895016E-2"/>
        </c:manualLayout>
      </c:layout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008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rgbClr val="99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rgbClr val="00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6"/>
              <c:delete val="1"/>
            </c:dLbl>
            <c:dLblPos val="outEnd"/>
            <c:showPercent val="1"/>
          </c:dLbls>
          <c:cat>
            <c:strRef>
              <c:f>'[1]Graf detalladas'!$B$49:$B$55</c:f>
              <c:strCache>
                <c:ptCount val="7"/>
                <c:pt idx="0">
                  <c:v>Río Negro</c:v>
                </c:pt>
                <c:pt idx="1">
                  <c:v>Salto Grande</c:v>
                </c:pt>
                <c:pt idx="2">
                  <c:v>Térmicas TV + Mot.</c:v>
                </c:pt>
                <c:pt idx="3">
                  <c:v>Térmicas TG</c:v>
                </c:pt>
                <c:pt idx="4">
                  <c:v>Eólica</c:v>
                </c:pt>
                <c:pt idx="5">
                  <c:v>Biomasa</c:v>
                </c:pt>
                <c:pt idx="6">
                  <c:v>Térmica Distr.</c:v>
                </c:pt>
              </c:strCache>
            </c:strRef>
          </c:cat>
          <c:val>
            <c:numRef>
              <c:f>'[1]Graf detalladas'!$C$49:$C$55</c:f>
              <c:numCache>
                <c:formatCode>#.##0</c:formatCode>
                <c:ptCount val="7"/>
                <c:pt idx="0">
                  <c:v>255482.50140000001</c:v>
                </c:pt>
                <c:pt idx="1">
                  <c:v>293904.53999999998</c:v>
                </c:pt>
                <c:pt idx="2">
                  <c:v>142971.63529999999</c:v>
                </c:pt>
                <c:pt idx="3">
                  <c:v>85576.401200000022</c:v>
                </c:pt>
                <c:pt idx="4">
                  <c:v>10175.993200000003</c:v>
                </c:pt>
                <c:pt idx="5">
                  <c:v>41774.088200000006</c:v>
                </c:pt>
                <c:pt idx="6">
                  <c:v>89.694300000000013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629149297514318"/>
          <c:y val="5.7771869425412729E-2"/>
          <c:w val="0.38334002367351128"/>
          <c:h val="0.91611003170058292"/>
        </c:manualLayout>
      </c:layout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effectLst>
      <a:outerShdw sx="1000" sy="1000" algn="ctr" rotWithShape="0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Cota aguas arriba - Gabriel Terra</a:t>
            </a:r>
          </a:p>
        </c:rich>
      </c:tx>
      <c:layout>
        <c:manualLayout>
          <c:xMode val="edge"/>
          <c:yMode val="edge"/>
          <c:x val="0.31689815139054273"/>
          <c:y val="2.3147973170020424E-2"/>
        </c:manualLayout>
      </c:layout>
      <c:overlay val="1"/>
    </c:title>
    <c:plotArea>
      <c:layout>
        <c:manualLayout>
          <c:layoutTarget val="inner"/>
          <c:xMode val="edge"/>
          <c:yMode val="edge"/>
          <c:x val="6.9673568581705078E-2"/>
          <c:y val="0.14876270789059198"/>
          <c:w val="0.87890956059514846"/>
          <c:h val="0.68692710329301165"/>
        </c:manualLayout>
      </c:layout>
      <c:lineChart>
        <c:grouping val="standard"/>
        <c:ser>
          <c:idx val="0"/>
          <c:order val="0"/>
          <c:tx>
            <c:v>Cota Terra (m)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Hidro'!$D$6:$AH$6</c:f>
              <c:numCache>
                <c:formatCode>0,00</c:formatCode>
                <c:ptCount val="31"/>
                <c:pt idx="0">
                  <c:v>77.282325744628906</c:v>
                </c:pt>
                <c:pt idx="1">
                  <c:v>77.213249206542969</c:v>
                </c:pt>
                <c:pt idx="2">
                  <c:v>77.150000000000006</c:v>
                </c:pt>
                <c:pt idx="3">
                  <c:v>77.09</c:v>
                </c:pt>
                <c:pt idx="4">
                  <c:v>77.0302734375</c:v>
                </c:pt>
                <c:pt idx="5">
                  <c:v>77.000114440917969</c:v>
                </c:pt>
                <c:pt idx="6">
                  <c:v>76.94</c:v>
                </c:pt>
                <c:pt idx="7">
                  <c:v>76.879631042480469</c:v>
                </c:pt>
                <c:pt idx="8">
                  <c:v>76.879631042480469</c:v>
                </c:pt>
                <c:pt idx="9">
                  <c:v>76.900000000000006</c:v>
                </c:pt>
                <c:pt idx="10">
                  <c:v>76.899703979492188</c:v>
                </c:pt>
                <c:pt idx="11">
                  <c:v>76.959930419921875</c:v>
                </c:pt>
                <c:pt idx="12">
                  <c:v>77.060447692871094</c:v>
                </c:pt>
                <c:pt idx="13">
                  <c:v>77.060447692871094</c:v>
                </c:pt>
                <c:pt idx="14">
                  <c:v>77.060447692871094</c:v>
                </c:pt>
                <c:pt idx="15">
                  <c:v>77.090644836425781</c:v>
                </c:pt>
                <c:pt idx="16">
                  <c:v>77.09</c:v>
                </c:pt>
                <c:pt idx="17">
                  <c:v>77.213249206542969</c:v>
                </c:pt>
                <c:pt idx="18">
                  <c:v>77.282325744628906</c:v>
                </c:pt>
                <c:pt idx="19">
                  <c:v>77.650000000000006</c:v>
                </c:pt>
                <c:pt idx="20">
                  <c:v>77.897789001464844</c:v>
                </c:pt>
                <c:pt idx="21">
                  <c:v>78.13</c:v>
                </c:pt>
                <c:pt idx="22">
                  <c:v>78.307426452636719</c:v>
                </c:pt>
                <c:pt idx="23">
                  <c:v>78.430000000000007</c:v>
                </c:pt>
                <c:pt idx="24">
                  <c:v>78.63</c:v>
                </c:pt>
                <c:pt idx="25">
                  <c:v>78.75</c:v>
                </c:pt>
                <c:pt idx="26">
                  <c:v>78.900000000000006</c:v>
                </c:pt>
                <c:pt idx="27">
                  <c:v>78.989999999999995</c:v>
                </c:pt>
                <c:pt idx="28">
                  <c:v>79.059440612792969</c:v>
                </c:pt>
                <c:pt idx="29">
                  <c:v>79.059440612792969</c:v>
                </c:pt>
                <c:pt idx="30">
                  <c:v>79.09</c:v>
                </c:pt>
              </c:numCache>
            </c:numRef>
          </c:val>
        </c:ser>
        <c:marker val="1"/>
        <c:axId val="395596160"/>
        <c:axId val="395598464"/>
      </c:lineChart>
      <c:dateAx>
        <c:axId val="395596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516254623191166"/>
              <c:y val="0.88600851560221638"/>
            </c:manualLayout>
          </c:layout>
        </c:title>
        <c:numFmt formatCode="dd;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5598464"/>
        <c:crosses val="autoZero"/>
        <c:auto val="1"/>
        <c:lblOffset val="100"/>
        <c:majorUnit val="1"/>
        <c:majorTimeUnit val="days"/>
      </c:dateAx>
      <c:valAx>
        <c:axId val="39559846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(m)</a:t>
                </a:r>
              </a:p>
            </c:rich>
          </c:tx>
          <c:layout>
            <c:manualLayout>
              <c:xMode val="edge"/>
              <c:yMode val="edge"/>
              <c:x val="1.307800311492194E-2"/>
              <c:y val="2.8741673957421991E-2"/>
            </c:manualLayout>
          </c:layout>
        </c:title>
        <c:numFmt formatCode="#.#0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5596160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9.4329708151157127E-2"/>
          <c:y val="0.69987284922718018"/>
          <c:w val="0.18980440024412445"/>
          <c:h val="0.10171735199766674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Salto Grande</a:t>
            </a:r>
          </a:p>
        </c:rich>
      </c:tx>
      <c:layout/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6456658782411632E-2"/>
          <c:y val="0.1532524059492564"/>
          <c:w val="0.83327263245189098"/>
          <c:h val="0.6963732137649461"/>
        </c:manualLayout>
      </c:layout>
      <c:lineChart>
        <c:grouping val="standard"/>
        <c:ser>
          <c:idx val="0"/>
          <c:order val="0"/>
          <c:tx>
            <c:v>Aportes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Hidro'!$D$22:$AH$22</c:f>
              <c:numCache>
                <c:formatCode>Estándar</c:formatCode>
                <c:ptCount val="31"/>
                <c:pt idx="0">
                  <c:v>769.06256305182433</c:v>
                </c:pt>
                <c:pt idx="1">
                  <c:v>1399.2550346145013</c:v>
                </c:pt>
                <c:pt idx="2">
                  <c:v>2037</c:v>
                </c:pt>
                <c:pt idx="3">
                  <c:v>2644.3067438879266</c:v>
                </c:pt>
                <c:pt idx="4">
                  <c:v>3023.1788043891834</c:v>
                </c:pt>
                <c:pt idx="5">
                  <c:v>2663.6005996170079</c:v>
                </c:pt>
                <c:pt idx="6">
                  <c:v>2208.660662826991</c:v>
                </c:pt>
                <c:pt idx="7">
                  <c:v>1831.6625517203076</c:v>
                </c:pt>
                <c:pt idx="8">
                  <c:v>1829.8587866192386</c:v>
                </c:pt>
                <c:pt idx="9">
                  <c:v>1532.5</c:v>
                </c:pt>
                <c:pt idx="10">
                  <c:v>1554.5938276862753</c:v>
                </c:pt>
                <c:pt idx="11">
                  <c:v>1256.707760080634</c:v>
                </c:pt>
                <c:pt idx="12">
                  <c:v>1277.7484575541939</c:v>
                </c:pt>
                <c:pt idx="13">
                  <c:v>1255.8768516786276</c:v>
                </c:pt>
                <c:pt idx="14">
                  <c:v>1254</c:v>
                </c:pt>
                <c:pt idx="15">
                  <c:v>1042.675815183311</c:v>
                </c:pt>
                <c:pt idx="16">
                  <c:v>1132.5</c:v>
                </c:pt>
                <c:pt idx="17">
                  <c:v>1892.6548124336141</c:v>
                </c:pt>
                <c:pt idx="18">
                  <c:v>1753.5951782128095</c:v>
                </c:pt>
                <c:pt idx="19">
                  <c:v>3370.4894502083071</c:v>
                </c:pt>
                <c:pt idx="20">
                  <c:v>3847.6767281936127</c:v>
                </c:pt>
                <c:pt idx="21">
                  <c:v>3453.4411175636678</c:v>
                </c:pt>
                <c:pt idx="22">
                  <c:v>2607.1534830231585</c:v>
                </c:pt>
                <c:pt idx="23">
                  <c:v>2030.5</c:v>
                </c:pt>
                <c:pt idx="24">
                  <c:v>1551.3175144061206</c:v>
                </c:pt>
                <c:pt idx="25">
                  <c:v>1121.7527021678825</c:v>
                </c:pt>
                <c:pt idx="26">
                  <c:v>1004</c:v>
                </c:pt>
                <c:pt idx="27">
                  <c:v>1085.1825593504343</c:v>
                </c:pt>
                <c:pt idx="28">
                  <c:v>1109.242250811199</c:v>
                </c:pt>
                <c:pt idx="29">
                  <c:v>970.23094652412044</c:v>
                </c:pt>
                <c:pt idx="30">
                  <c:v>914</c:v>
                </c:pt>
              </c:numCache>
            </c:numRef>
          </c:val>
        </c:ser>
        <c:ser>
          <c:idx val="2"/>
          <c:order val="1"/>
          <c:tx>
            <c:v>Turbinado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Hidro'!$D$14:$AH$14</c:f>
              <c:numCache>
                <c:formatCode>0_)</c:formatCode>
                <c:ptCount val="31"/>
                <c:pt idx="0">
                  <c:v>1189.6767607333024</c:v>
                </c:pt>
                <c:pt idx="1">
                  <c:v>1461.1791277308712</c:v>
                </c:pt>
                <c:pt idx="2">
                  <c:v>1972.0265848565107</c:v>
                </c:pt>
                <c:pt idx="3">
                  <c:v>1574.49069532372</c:v>
                </c:pt>
                <c:pt idx="4">
                  <c:v>1250.5447373732814</c:v>
                </c:pt>
                <c:pt idx="5">
                  <c:v>1101.5155968074796</c:v>
                </c:pt>
                <c:pt idx="6">
                  <c:v>614.05825079042484</c:v>
                </c:pt>
                <c:pt idx="7">
                  <c:v>835.12280402757858</c:v>
                </c:pt>
                <c:pt idx="8">
                  <c:v>2104.1171828073475</c:v>
                </c:pt>
                <c:pt idx="9">
                  <c:v>1467.5804077908288</c:v>
                </c:pt>
                <c:pt idx="10">
                  <c:v>1665.3945617166526</c:v>
                </c:pt>
                <c:pt idx="11">
                  <c:v>1761.7139882251881</c:v>
                </c:pt>
                <c:pt idx="12">
                  <c:v>3037.8779848110016</c:v>
                </c:pt>
                <c:pt idx="13">
                  <c:v>3593.5798768554955</c:v>
                </c:pt>
                <c:pt idx="14">
                  <c:v>3547.8623768089001</c:v>
                </c:pt>
                <c:pt idx="15">
                  <c:v>3750.7095272631664</c:v>
                </c:pt>
                <c:pt idx="16">
                  <c:v>2702.3811093097352</c:v>
                </c:pt>
                <c:pt idx="17">
                  <c:v>1479.3868610229481</c:v>
                </c:pt>
                <c:pt idx="18">
                  <c:v>971.63361241674943</c:v>
                </c:pt>
                <c:pt idx="19">
                  <c:v>2185.5870133451604</c:v>
                </c:pt>
                <c:pt idx="20">
                  <c:v>3031.2967103418928</c:v>
                </c:pt>
                <c:pt idx="21">
                  <c:v>2867.0027948940829</c:v>
                </c:pt>
                <c:pt idx="22">
                  <c:v>2500.7503145854666</c:v>
                </c:pt>
                <c:pt idx="23">
                  <c:v>2305.2148987141077</c:v>
                </c:pt>
                <c:pt idx="24">
                  <c:v>2137.9945105091087</c:v>
                </c:pt>
                <c:pt idx="25">
                  <c:v>2446.6298236191101</c:v>
                </c:pt>
                <c:pt idx="26">
                  <c:v>3075.2474604359331</c:v>
                </c:pt>
                <c:pt idx="27">
                  <c:v>2548.5455769998516</c:v>
                </c:pt>
                <c:pt idx="28">
                  <c:v>2078.9258980794866</c:v>
                </c:pt>
                <c:pt idx="29">
                  <c:v>1494.1209489310747</c:v>
                </c:pt>
                <c:pt idx="30">
                  <c:v>1122.0508686602243</c:v>
                </c:pt>
              </c:numCache>
            </c:numRef>
          </c:val>
        </c:ser>
        <c:ser>
          <c:idx val="1"/>
          <c:order val="2"/>
          <c:tx>
            <c:v>Vertimiento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Hidro'!$D$29:$AH$29</c:f>
              <c:numCache>
                <c:formatCode>Estándar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0</c:v>
                </c:pt>
                <c:pt idx="20" formatCode="0">
                  <c:v>0</c:v>
                </c:pt>
                <c:pt idx="21" formatCode="0">
                  <c:v>0</c:v>
                </c:pt>
                <c:pt idx="22" formatCode="0">
                  <c:v>0</c:v>
                </c:pt>
                <c:pt idx="23" formatCode="0">
                  <c:v>0</c:v>
                </c:pt>
                <c:pt idx="24" formatCode="0">
                  <c:v>0</c:v>
                </c:pt>
                <c:pt idx="25" formatCode="0">
                  <c:v>0</c:v>
                </c:pt>
                <c:pt idx="26" formatCode="0">
                  <c:v>0</c:v>
                </c:pt>
                <c:pt idx="27" formatCode="0">
                  <c:v>0</c:v>
                </c:pt>
                <c:pt idx="28" formatCode="0">
                  <c:v>0</c:v>
                </c:pt>
                <c:pt idx="29" formatCode="0">
                  <c:v>0</c:v>
                </c:pt>
                <c:pt idx="30" formatCode="0">
                  <c:v>0</c:v>
                </c:pt>
              </c:numCache>
            </c:numRef>
          </c:val>
        </c:ser>
        <c:marker val="1"/>
        <c:axId val="395637504"/>
        <c:axId val="395639424"/>
      </c:lineChart>
      <c:dateAx>
        <c:axId val="3956375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4384038278401061"/>
              <c:y val="0.88330978390547044"/>
            </c:manualLayout>
          </c:layout>
        </c:title>
        <c:numFmt formatCode="d;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5639424"/>
        <c:crosses val="autoZero"/>
        <c:auto val="1"/>
        <c:lblOffset val="100"/>
        <c:majorUnit val="1"/>
      </c:dateAx>
      <c:valAx>
        <c:axId val="395639424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m3/s</a:t>
                </a:r>
              </a:p>
            </c:rich>
          </c:tx>
          <c:layout>
            <c:manualLayout>
              <c:xMode val="edge"/>
              <c:yMode val="edge"/>
              <c:x val="1.35527528085538E-2"/>
              <c:y val="3.2626435529550912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5637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224823666956"/>
          <c:y val="6.0129677466206066E-2"/>
          <c:w val="0.21011543910993424"/>
          <c:h val="0.19427634786758374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Dr. G.Terra (Rincón del Bonete)</a:t>
            </a:r>
          </a:p>
        </c:rich>
      </c:tx>
      <c:layout/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216743663499647E-2"/>
          <c:y val="0.14783219170774392"/>
          <c:w val="0.83327263245189143"/>
          <c:h val="0.71002703020331615"/>
        </c:manualLayout>
      </c:layout>
      <c:lineChart>
        <c:grouping val="standard"/>
        <c:ser>
          <c:idx val="0"/>
          <c:order val="0"/>
          <c:tx>
            <c:v>Aportes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Hidro'!$D$23:$AH$23</c:f>
              <c:numCache>
                <c:formatCode>0_)</c:formatCode>
                <c:ptCount val="31"/>
                <c:pt idx="0" formatCode="Estándar">
                  <c:v>63.537168056945802</c:v>
                </c:pt>
                <c:pt idx="1">
                  <c:v>-32.329341820678678</c:v>
                </c:pt>
                <c:pt idx="2">
                  <c:v>101.96</c:v>
                </c:pt>
                <c:pt idx="3">
                  <c:v>82.716370059814381</c:v>
                </c:pt>
                <c:pt idx="4">
                  <c:v>86.755900215454062</c:v>
                </c:pt>
                <c:pt idx="5">
                  <c:v>391.4678862515259</c:v>
                </c:pt>
                <c:pt idx="6">
                  <c:v>98.458703703918445</c:v>
                </c:pt>
                <c:pt idx="7" formatCode="Estándar">
                  <c:v>-100.33911136505128</c:v>
                </c:pt>
                <c:pt idx="8">
                  <c:v>191.31822</c:v>
                </c:pt>
                <c:pt idx="9">
                  <c:v>226.15</c:v>
                </c:pt>
                <c:pt idx="10">
                  <c:v>0</c:v>
                </c:pt>
                <c:pt idx="11">
                  <c:v>593.04586315155029</c:v>
                </c:pt>
                <c:pt idx="12">
                  <c:v>996.6826229095459</c:v>
                </c:pt>
                <c:pt idx="13">
                  <c:v>77.661540000000002</c:v>
                </c:pt>
                <c:pt idx="14" formatCode="Estándar">
                  <c:v>157.97999999999999</c:v>
                </c:pt>
                <c:pt idx="15">
                  <c:v>638.27340860687264</c:v>
                </c:pt>
                <c:pt idx="16">
                  <c:v>668.5</c:v>
                </c:pt>
                <c:pt idx="17" formatCode="Estándar">
                  <c:v>304.74335289001465</c:v>
                </c:pt>
                <c:pt idx="18">
                  <c:v>742.97294182067867</c:v>
                </c:pt>
                <c:pt idx="19">
                  <c:v>3870.6794474523927</c:v>
                </c:pt>
                <c:pt idx="20">
                  <c:v>2722.3997880624388</c:v>
                </c:pt>
                <c:pt idx="21">
                  <c:v>2558.7239273135374</c:v>
                </c:pt>
                <c:pt idx="22">
                  <c:v>2023.7192687988281</c:v>
                </c:pt>
                <c:pt idx="23">
                  <c:v>1387.15</c:v>
                </c:pt>
                <c:pt idx="24">
                  <c:v>1760.736624864807</c:v>
                </c:pt>
                <c:pt idx="25">
                  <c:v>1558.075639383545</c:v>
                </c:pt>
                <c:pt idx="26">
                  <c:v>1804.97</c:v>
                </c:pt>
                <c:pt idx="27">
                  <c:v>1757.0129973046874</c:v>
                </c:pt>
                <c:pt idx="28">
                  <c:v>1528.5990794622803</c:v>
                </c:pt>
                <c:pt idx="29">
                  <c:v>680.08823999999993</c:v>
                </c:pt>
                <c:pt idx="30">
                  <c:v>1081.3599999999999</c:v>
                </c:pt>
              </c:numCache>
            </c:numRef>
          </c:val>
        </c:ser>
        <c:ser>
          <c:idx val="2"/>
          <c:order val="1"/>
          <c:tx>
            <c:v>Turbinado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Hidro'!$D$15:$AH$15</c:f>
              <c:numCache>
                <c:formatCode>Estándar</c:formatCode>
                <c:ptCount val="31"/>
                <c:pt idx="0" formatCode="0">
                  <c:v>680.20398</c:v>
                </c:pt>
                <c:pt idx="1">
                  <c:v>682.40304000000003</c:v>
                </c:pt>
                <c:pt idx="2" formatCode="0_)">
                  <c:v>685.3</c:v>
                </c:pt>
                <c:pt idx="3" formatCode="0_)">
                  <c:v>687.61133999999993</c:v>
                </c:pt>
                <c:pt idx="4" formatCode="0_)">
                  <c:v>687.84281999999996</c:v>
                </c:pt>
                <c:pt idx="5" formatCode="0_)">
                  <c:v>690.62058000000002</c:v>
                </c:pt>
                <c:pt idx="6" formatCode="0_)">
                  <c:v>693.97703999999999</c:v>
                </c:pt>
                <c:pt idx="7" formatCode="0">
                  <c:v>491.54777999999999</c:v>
                </c:pt>
                <c:pt idx="8">
                  <c:v>191.31822</c:v>
                </c:pt>
                <c:pt idx="9" formatCode="0_)">
                  <c:v>0</c:v>
                </c:pt>
                <c:pt idx="10" formatCode="0_)">
                  <c:v>0</c:v>
                </c:pt>
                <c:pt idx="11" formatCode="0_)">
                  <c:v>0</c:v>
                </c:pt>
                <c:pt idx="12" formatCode="0_)">
                  <c:v>0</c:v>
                </c:pt>
                <c:pt idx="13" formatCode="0_)">
                  <c:v>77.661540000000002</c:v>
                </c:pt>
                <c:pt idx="14" formatCode="0">
                  <c:v>128.12418</c:v>
                </c:pt>
                <c:pt idx="15" formatCode="0_)">
                  <c:v>337.26636000000002</c:v>
                </c:pt>
                <c:pt idx="16" formatCode="0_)">
                  <c:v>337.26</c:v>
                </c:pt>
                <c:pt idx="17" formatCode="0">
                  <c:v>0</c:v>
                </c:pt>
                <c:pt idx="18">
                  <c:v>28.240559999999999</c:v>
                </c:pt>
                <c:pt idx="19" formatCode="0_)">
                  <c:v>7.6388400000000001</c:v>
                </c:pt>
                <c:pt idx="20" formatCode="0_)">
                  <c:v>30.55536</c:v>
                </c:pt>
                <c:pt idx="21" formatCode="0_)">
                  <c:v>23.495219999999996</c:v>
                </c:pt>
                <c:pt idx="22" formatCode="0_)">
                  <c:v>0</c:v>
                </c:pt>
                <c:pt idx="23" formatCode="0_)">
                  <c:v>0</c:v>
                </c:pt>
                <c:pt idx="24" formatCode="0_)">
                  <c:v>8.7962399999999992</c:v>
                </c:pt>
                <c:pt idx="25" formatCode="0_)">
                  <c:v>147.68423999999999</c:v>
                </c:pt>
                <c:pt idx="26" formatCode="0_)">
                  <c:v>0</c:v>
                </c:pt>
                <c:pt idx="27" formatCode="0_)">
                  <c:v>674.06975999999997</c:v>
                </c:pt>
                <c:pt idx="28" formatCode="0_)">
                  <c:v>680.08823999999993</c:v>
                </c:pt>
                <c:pt idx="29" formatCode="0_)">
                  <c:v>680.08823999999993</c:v>
                </c:pt>
                <c:pt idx="30" formatCode="0_)">
                  <c:v>676.4</c:v>
                </c:pt>
              </c:numCache>
            </c:numRef>
          </c:val>
        </c:ser>
        <c:ser>
          <c:idx val="1"/>
          <c:order val="2"/>
          <c:tx>
            <c:v>Vertimiento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Hidro'!$D$30:$AH$30</c:f>
              <c:numCache>
                <c:formatCode>Estándar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marker val="1"/>
        <c:axId val="395772288"/>
        <c:axId val="395774208"/>
      </c:lineChart>
      <c:dateAx>
        <c:axId val="395772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4384041405763974"/>
              <c:y val="0.88331000291630191"/>
            </c:manualLayout>
          </c:layout>
        </c:title>
        <c:numFmt formatCode="d;@" sourceLinked="0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5774208"/>
        <c:crosses val="autoZero"/>
        <c:auto val="1"/>
        <c:lblOffset val="100"/>
        <c:majorUnit val="1"/>
      </c:dateAx>
      <c:valAx>
        <c:axId val="39577420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m3/s</a:t>
                </a:r>
              </a:p>
            </c:rich>
          </c:tx>
          <c:layout>
            <c:manualLayout>
              <c:xMode val="edge"/>
              <c:yMode val="edge"/>
              <c:x val="1.1110939323327925E-2"/>
              <c:y val="1.7628213140024166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5772288"/>
        <c:crosses val="autoZero"/>
        <c:crossBetween val="between"/>
      </c:valAx>
    </c:plotArea>
    <c:legend>
      <c:legendPos val="r"/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0.76741151395346263"/>
          <c:y val="7.2935883014623198E-2"/>
          <c:w val="0.20582581455017979"/>
          <c:h val="0.18945548473107535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Constitución (Palmar)</a:t>
            </a:r>
          </a:p>
        </c:rich>
      </c:tx>
      <c:layout/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6456658782411632E-2"/>
          <c:y val="0.1532524059492564"/>
          <c:w val="0.83327263245189143"/>
          <c:h val="0.6963732137649461"/>
        </c:manualLayout>
      </c:layout>
      <c:lineChart>
        <c:grouping val="standard"/>
        <c:ser>
          <c:idx val="0"/>
          <c:order val="0"/>
          <c:tx>
            <c:v>Aportes totales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Hidro'!$D$25:$AH$25</c:f>
              <c:numCache>
                <c:formatCode>0_)</c:formatCode>
                <c:ptCount val="31"/>
                <c:pt idx="0" formatCode="Estándar">
                  <c:v>51.388559999999984</c:v>
                </c:pt>
                <c:pt idx="1">
                  <c:v>33.924863178863575</c:v>
                </c:pt>
                <c:pt idx="2">
                  <c:v>764.58</c:v>
                </c:pt>
                <c:pt idx="3">
                  <c:v>-16.384945308837928</c:v>
                </c:pt>
                <c:pt idx="4">
                  <c:v>20.439852481384264</c:v>
                </c:pt>
                <c:pt idx="5">
                  <c:v>47.548886912841681</c:v>
                </c:pt>
                <c:pt idx="6">
                  <c:v>-7.5295275471496552</c:v>
                </c:pt>
                <c:pt idx="7" formatCode="Estándar">
                  <c:v>88.509017894897511</c:v>
                </c:pt>
                <c:pt idx="8">
                  <c:v>109.0635604582215</c:v>
                </c:pt>
                <c:pt idx="9">
                  <c:v>152.66</c:v>
                </c:pt>
                <c:pt idx="10">
                  <c:v>18.263171895446817</c:v>
                </c:pt>
                <c:pt idx="11">
                  <c:v>163.803762667694</c:v>
                </c:pt>
                <c:pt idx="12">
                  <c:v>162.51767662170411</c:v>
                </c:pt>
                <c:pt idx="13">
                  <c:v>49.789517133636423</c:v>
                </c:pt>
                <c:pt idx="14" formatCode="Estándar">
                  <c:v>309.72000000000003</c:v>
                </c:pt>
                <c:pt idx="15">
                  <c:v>82.511153022766052</c:v>
                </c:pt>
                <c:pt idx="16">
                  <c:v>315.16000000000003</c:v>
                </c:pt>
                <c:pt idx="17" formatCode="Estándar">
                  <c:v>2078.7660850520324</c:v>
                </c:pt>
                <c:pt idx="18">
                  <c:v>2326.6511880812077</c:v>
                </c:pt>
                <c:pt idx="19">
                  <c:v>3314.4691647230529</c:v>
                </c:pt>
                <c:pt idx="20">
                  <c:v>3664.6404949868765</c:v>
                </c:pt>
                <c:pt idx="21">
                  <c:v>2731.7669362399292</c:v>
                </c:pt>
                <c:pt idx="22">
                  <c:v>2118.3464391503908</c:v>
                </c:pt>
                <c:pt idx="23">
                  <c:v>1643.4</c:v>
                </c:pt>
                <c:pt idx="24">
                  <c:v>1650.3941661932372</c:v>
                </c:pt>
                <c:pt idx="25">
                  <c:v>1643.2303845341492</c:v>
                </c:pt>
                <c:pt idx="26">
                  <c:v>1551.4</c:v>
                </c:pt>
                <c:pt idx="27">
                  <c:v>879.44370284317029</c:v>
                </c:pt>
                <c:pt idx="28">
                  <c:v>447.35829356414808</c:v>
                </c:pt>
                <c:pt idx="29">
                  <c:v>274.84268700119026</c:v>
                </c:pt>
                <c:pt idx="30">
                  <c:v>944.67</c:v>
                </c:pt>
              </c:numCache>
            </c:numRef>
          </c:val>
        </c:ser>
        <c:ser>
          <c:idx val="2"/>
          <c:order val="1"/>
          <c:tx>
            <c:v>Turbinado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Hidro'!$D$17:$AH$17</c:f>
              <c:numCache>
                <c:formatCode>Estándar</c:formatCode>
                <c:ptCount val="31"/>
                <c:pt idx="0" formatCode="0">
                  <c:v>730.08791999999994</c:v>
                </c:pt>
                <c:pt idx="1">
                  <c:v>616.08402000000001</c:v>
                </c:pt>
                <c:pt idx="2" formatCode="0_)">
                  <c:v>334.6</c:v>
                </c:pt>
                <c:pt idx="3" formatCode="0_)">
                  <c:v>243.97991999999996</c:v>
                </c:pt>
                <c:pt idx="4" formatCode="0_)">
                  <c:v>234.37350000000001</c:v>
                </c:pt>
                <c:pt idx="5" formatCode="0_)">
                  <c:v>877.54067999999995</c:v>
                </c:pt>
                <c:pt idx="6" formatCode="0_)">
                  <c:v>1146.52044</c:v>
                </c:pt>
                <c:pt idx="7" formatCode="0">
                  <c:v>1102.77072</c:v>
                </c:pt>
                <c:pt idx="8">
                  <c:v>582.63516000000004</c:v>
                </c:pt>
                <c:pt idx="9" formatCode="0_)">
                  <c:v>960.76</c:v>
                </c:pt>
                <c:pt idx="10" formatCode="0_)">
                  <c:v>828.23544000000004</c:v>
                </c:pt>
                <c:pt idx="11" formatCode="0_)">
                  <c:v>727.19441999999992</c:v>
                </c:pt>
                <c:pt idx="12" formatCode="0_)">
                  <c:v>526.15404000000001</c:v>
                </c:pt>
                <c:pt idx="13" formatCode="0_)">
                  <c:v>617.24141999999995</c:v>
                </c:pt>
                <c:pt idx="14" formatCode="0">
                  <c:v>414.11772000000002</c:v>
                </c:pt>
                <c:pt idx="15" formatCode="0_)">
                  <c:v>95.60123999999999</c:v>
                </c:pt>
                <c:pt idx="16" formatCode="0_)">
                  <c:v>95.6</c:v>
                </c:pt>
                <c:pt idx="17" formatCode="0">
                  <c:v>1255.4317799999999</c:v>
                </c:pt>
                <c:pt idx="18">
                  <c:v>1286.7973200000001</c:v>
                </c:pt>
                <c:pt idx="19" formatCode="0_)">
                  <c:v>1277.0751600000001</c:v>
                </c:pt>
                <c:pt idx="20" formatCode="0_)">
                  <c:v>1396.1716199999998</c:v>
                </c:pt>
                <c:pt idx="21" formatCode="0_)">
                  <c:v>1546.2864</c:v>
                </c:pt>
                <c:pt idx="22" formatCode="0_)">
                  <c:v>1519.8976799999998</c:v>
                </c:pt>
                <c:pt idx="23" formatCode="0_)">
                  <c:v>1367.24</c:v>
                </c:pt>
                <c:pt idx="24" formatCode="0_)">
                  <c:v>1225.9180799999999</c:v>
                </c:pt>
                <c:pt idx="25" formatCode="0_)">
                  <c:v>1267.00578</c:v>
                </c:pt>
                <c:pt idx="26" formatCode="0_)">
                  <c:v>1236.3399999999999</c:v>
                </c:pt>
                <c:pt idx="27" formatCode="0_)">
                  <c:v>1269.0891000000001</c:v>
                </c:pt>
                <c:pt idx="28" formatCode="0_)">
                  <c:v>1265.3854200000001</c:v>
                </c:pt>
                <c:pt idx="29" formatCode="0_)">
                  <c:v>1251.0336600000001</c:v>
                </c:pt>
                <c:pt idx="30" formatCode="0_)">
                  <c:v>1215.5</c:v>
                </c:pt>
              </c:numCache>
            </c:numRef>
          </c:val>
        </c:ser>
        <c:ser>
          <c:idx val="1"/>
          <c:order val="2"/>
          <c:tx>
            <c:v>Vertimiento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41122</c:v>
                </c:pt>
                <c:pt idx="1">
                  <c:v>41123</c:v>
                </c:pt>
                <c:pt idx="2">
                  <c:v>41124</c:v>
                </c:pt>
                <c:pt idx="3">
                  <c:v>41125</c:v>
                </c:pt>
                <c:pt idx="4">
                  <c:v>41126</c:v>
                </c:pt>
                <c:pt idx="5">
                  <c:v>41127</c:v>
                </c:pt>
                <c:pt idx="6">
                  <c:v>41128</c:v>
                </c:pt>
                <c:pt idx="7">
                  <c:v>41129</c:v>
                </c:pt>
                <c:pt idx="8">
                  <c:v>41130</c:v>
                </c:pt>
                <c:pt idx="9">
                  <c:v>41131</c:v>
                </c:pt>
                <c:pt idx="10">
                  <c:v>41132</c:v>
                </c:pt>
                <c:pt idx="11">
                  <c:v>41133</c:v>
                </c:pt>
                <c:pt idx="12">
                  <c:v>41134</c:v>
                </c:pt>
                <c:pt idx="13">
                  <c:v>41135</c:v>
                </c:pt>
                <c:pt idx="14">
                  <c:v>41136</c:v>
                </c:pt>
                <c:pt idx="15">
                  <c:v>41137</c:v>
                </c:pt>
                <c:pt idx="16">
                  <c:v>41138</c:v>
                </c:pt>
                <c:pt idx="17">
                  <c:v>41139</c:v>
                </c:pt>
                <c:pt idx="18">
                  <c:v>41140</c:v>
                </c:pt>
                <c:pt idx="19">
                  <c:v>41141</c:v>
                </c:pt>
                <c:pt idx="20">
                  <c:v>41142</c:v>
                </c:pt>
                <c:pt idx="21">
                  <c:v>41143</c:v>
                </c:pt>
                <c:pt idx="22">
                  <c:v>41144</c:v>
                </c:pt>
                <c:pt idx="23">
                  <c:v>41145</c:v>
                </c:pt>
                <c:pt idx="24">
                  <c:v>41146</c:v>
                </c:pt>
                <c:pt idx="25">
                  <c:v>41147</c:v>
                </c:pt>
                <c:pt idx="26">
                  <c:v>41148</c:v>
                </c:pt>
                <c:pt idx="27">
                  <c:v>41149</c:v>
                </c:pt>
                <c:pt idx="28">
                  <c:v>41150</c:v>
                </c:pt>
                <c:pt idx="29">
                  <c:v>41151</c:v>
                </c:pt>
                <c:pt idx="30">
                  <c:v>41152</c:v>
                </c:pt>
              </c:numCache>
            </c:numRef>
          </c:cat>
          <c:val>
            <c:numRef>
              <c:f>'[1]Datos Hidro'!$D$32:$AH$32</c:f>
              <c:numCache>
                <c:formatCode>Estándar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716.31485999999995</c:v>
                </c:pt>
                <c:pt idx="21">
                  <c:v>2029.6166400000002</c:v>
                </c:pt>
                <c:pt idx="22">
                  <c:v>1500.6848399999999</c:v>
                </c:pt>
                <c:pt idx="23">
                  <c:v>777.89</c:v>
                </c:pt>
                <c:pt idx="24">
                  <c:v>425.92319999999995</c:v>
                </c:pt>
                <c:pt idx="25">
                  <c:v>225.69299999999998</c:v>
                </c:pt>
                <c:pt idx="26">
                  <c:v>226.27</c:v>
                </c:pt>
                <c:pt idx="27">
                  <c:v>225.80874000000003</c:v>
                </c:pt>
                <c:pt idx="28">
                  <c:v>207.98477999999997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marker val="1"/>
        <c:axId val="395834112"/>
        <c:axId val="395836032"/>
      </c:lineChart>
      <c:dateAx>
        <c:axId val="395834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3406996000499931"/>
              <c:y val="0.7777544922269336"/>
            </c:manualLayout>
          </c:layout>
        </c:title>
        <c:numFmt formatCode="d;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5836032"/>
        <c:crosses val="autoZero"/>
        <c:auto val="1"/>
        <c:lblOffset val="100"/>
        <c:majorUnit val="1"/>
      </c:dateAx>
      <c:valAx>
        <c:axId val="39583603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m3/s</a:t>
                </a:r>
              </a:p>
            </c:rich>
          </c:tx>
          <c:layout>
            <c:manualLayout>
              <c:xMode val="edge"/>
              <c:yMode val="edge"/>
              <c:x val="1.3552837145356834E-2"/>
              <c:y val="3.2768826973551386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3958341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01962254718211"/>
          <c:y val="5.9756915001009513E-2"/>
          <c:w val="0.23851565429321298"/>
          <c:h val="0.1902426812033112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Demanda diaria - AGOSTO 2012</a:t>
            </a:r>
          </a:p>
        </c:rich>
      </c:tx>
      <c:layout>
        <c:manualLayout>
          <c:xMode val="edge"/>
          <c:yMode val="edge"/>
          <c:x val="0.3063249480178617"/>
          <c:y val="3.786176727909013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40554450689472"/>
          <c:y val="0.15420595932653541"/>
          <c:w val="0.81985944614066164"/>
          <c:h val="0.73364653376563815"/>
        </c:manualLayout>
      </c:layout>
      <c:lineChart>
        <c:grouping val="standard"/>
        <c:ser>
          <c:idx val="1"/>
          <c:order val="0"/>
          <c:tx>
            <c:v>Demanda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[1]Temperatura!$C$3:$AG$3</c:f>
              <c:numCache>
                <c:formatCode>0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[1]DNC!$DO$9:$DO$39</c:f>
              <c:numCache>
                <c:formatCode>#.##0,00</c:formatCode>
                <c:ptCount val="31"/>
                <c:pt idx="0">
                  <c:v>31593.305300000004</c:v>
                </c:pt>
                <c:pt idx="1">
                  <c:v>31325.248799999998</c:v>
                </c:pt>
                <c:pt idx="2">
                  <c:v>31397.823300000011</c:v>
                </c:pt>
                <c:pt idx="3">
                  <c:v>29716.935499999992</c:v>
                </c:pt>
                <c:pt idx="4">
                  <c:v>27511.423699999996</c:v>
                </c:pt>
                <c:pt idx="5">
                  <c:v>30885.44249999999</c:v>
                </c:pt>
                <c:pt idx="6">
                  <c:v>29263.347499999996</c:v>
                </c:pt>
                <c:pt idx="7">
                  <c:v>28638.345499999999</c:v>
                </c:pt>
                <c:pt idx="8">
                  <c:v>29133.886500000008</c:v>
                </c:pt>
                <c:pt idx="9">
                  <c:v>28313.001799999998</c:v>
                </c:pt>
                <c:pt idx="10">
                  <c:v>26634.876199999999</c:v>
                </c:pt>
                <c:pt idx="11">
                  <c:v>24874.692999999999</c:v>
                </c:pt>
                <c:pt idx="12">
                  <c:v>29045.970699999998</c:v>
                </c:pt>
                <c:pt idx="13">
                  <c:v>30354.6826</c:v>
                </c:pt>
                <c:pt idx="14">
                  <c:v>29076.780299999995</c:v>
                </c:pt>
                <c:pt idx="15">
                  <c:v>28735.306100000005</c:v>
                </c:pt>
                <c:pt idx="16">
                  <c:v>28759.611700000001</c:v>
                </c:pt>
                <c:pt idx="17">
                  <c:v>26455.352200000001</c:v>
                </c:pt>
                <c:pt idx="18">
                  <c:v>23422.961299999988</c:v>
                </c:pt>
                <c:pt idx="19">
                  <c:v>29016.936500000003</c:v>
                </c:pt>
                <c:pt idx="20">
                  <c:v>30018.463400000004</c:v>
                </c:pt>
                <c:pt idx="21">
                  <c:v>28600.269100000001</c:v>
                </c:pt>
                <c:pt idx="22">
                  <c:v>26920.614599999997</c:v>
                </c:pt>
                <c:pt idx="23">
                  <c:v>27640.601300000002</c:v>
                </c:pt>
                <c:pt idx="24">
                  <c:v>25124.5167</c:v>
                </c:pt>
                <c:pt idx="25">
                  <c:v>26349.912499999999</c:v>
                </c:pt>
                <c:pt idx="26">
                  <c:v>30608.344599999993</c:v>
                </c:pt>
                <c:pt idx="27">
                  <c:v>30288.1407</c:v>
                </c:pt>
                <c:pt idx="28">
                  <c:v>29873.640399999993</c:v>
                </c:pt>
                <c:pt idx="29">
                  <c:v>28618.313300000002</c:v>
                </c:pt>
                <c:pt idx="30">
                  <c:v>27532.417999999994</c:v>
                </c:pt>
              </c:numCache>
            </c:numRef>
          </c:val>
        </c:ser>
        <c:marker val="1"/>
        <c:axId val="421004800"/>
        <c:axId val="421006720"/>
      </c:lineChart>
      <c:lineChart>
        <c:grouping val="standard"/>
        <c:ser>
          <c:idx val="0"/>
          <c:order val="1"/>
          <c:tx>
            <c:v>Tmín(ºC)</c:v>
          </c:tx>
          <c:marker>
            <c:symbol val="none"/>
          </c:marker>
          <c:val>
            <c:numRef>
              <c:f>[1]Temperatura!$C$5:$AG$5</c:f>
              <c:numCache>
                <c:formatCode>Estándar</c:formatCode>
                <c:ptCount val="31"/>
                <c:pt idx="0">
                  <c:v>9</c:v>
                </c:pt>
                <c:pt idx="1">
                  <c:v>7</c:v>
                </c:pt>
                <c:pt idx="2">
                  <c:v>11</c:v>
                </c:pt>
                <c:pt idx="3">
                  <c:v>8</c:v>
                </c:pt>
                <c:pt idx="4">
                  <c:v>6</c:v>
                </c:pt>
                <c:pt idx="5">
                  <c:v>4</c:v>
                </c:pt>
                <c:pt idx="6">
                  <c:v>11</c:v>
                </c:pt>
                <c:pt idx="7">
                  <c:v>10</c:v>
                </c:pt>
                <c:pt idx="8">
                  <c:v>11</c:v>
                </c:pt>
                <c:pt idx="9">
                  <c:v>10</c:v>
                </c:pt>
                <c:pt idx="10">
                  <c:v>12</c:v>
                </c:pt>
                <c:pt idx="11">
                  <c:v>5</c:v>
                </c:pt>
                <c:pt idx="12">
                  <c:v>4</c:v>
                </c:pt>
                <c:pt idx="13">
                  <c:v>8</c:v>
                </c:pt>
                <c:pt idx="14">
                  <c:v>14</c:v>
                </c:pt>
                <c:pt idx="15">
                  <c:v>13</c:v>
                </c:pt>
                <c:pt idx="16">
                  <c:v>13</c:v>
                </c:pt>
                <c:pt idx="17">
                  <c:v>14</c:v>
                </c:pt>
                <c:pt idx="18">
                  <c:v>11</c:v>
                </c:pt>
                <c:pt idx="19">
                  <c:v>12</c:v>
                </c:pt>
                <c:pt idx="20">
                  <c:v>10</c:v>
                </c:pt>
                <c:pt idx="21">
                  <c:v>9</c:v>
                </c:pt>
                <c:pt idx="22">
                  <c:v>20</c:v>
                </c:pt>
                <c:pt idx="23">
                  <c:v>10</c:v>
                </c:pt>
                <c:pt idx="24">
                  <c:v>7</c:v>
                </c:pt>
                <c:pt idx="25">
                  <c:v>7</c:v>
                </c:pt>
                <c:pt idx="26">
                  <c:v>8</c:v>
                </c:pt>
                <c:pt idx="27">
                  <c:v>9</c:v>
                </c:pt>
                <c:pt idx="28">
                  <c:v>6</c:v>
                </c:pt>
                <c:pt idx="29">
                  <c:v>10</c:v>
                </c:pt>
                <c:pt idx="30">
                  <c:v>9</c:v>
                </c:pt>
              </c:numCache>
            </c:numRef>
          </c:val>
        </c:ser>
        <c:ser>
          <c:idx val="2"/>
          <c:order val="2"/>
          <c:tx>
            <c:v>Tmáx(ºC)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[1]Temperatura!$C$4:$AG$4</c:f>
              <c:numCache>
                <c:formatCode>Estándar</c:formatCode>
                <c:ptCount val="31"/>
                <c:pt idx="0">
                  <c:v>16</c:v>
                </c:pt>
                <c:pt idx="1">
                  <c:v>13</c:v>
                </c:pt>
                <c:pt idx="2">
                  <c:v>13</c:v>
                </c:pt>
                <c:pt idx="3">
                  <c:v>11</c:v>
                </c:pt>
                <c:pt idx="4">
                  <c:v>13</c:v>
                </c:pt>
                <c:pt idx="5">
                  <c:v>15</c:v>
                </c:pt>
                <c:pt idx="6">
                  <c:v>22</c:v>
                </c:pt>
                <c:pt idx="7">
                  <c:v>18</c:v>
                </c:pt>
                <c:pt idx="8">
                  <c:v>17</c:v>
                </c:pt>
                <c:pt idx="9">
                  <c:v>21</c:v>
                </c:pt>
                <c:pt idx="10">
                  <c:v>19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20</c:v>
                </c:pt>
                <c:pt idx="15">
                  <c:v>17</c:v>
                </c:pt>
                <c:pt idx="16">
                  <c:v>19</c:v>
                </c:pt>
                <c:pt idx="17">
                  <c:v>20</c:v>
                </c:pt>
                <c:pt idx="18">
                  <c:v>18</c:v>
                </c:pt>
                <c:pt idx="19">
                  <c:v>14</c:v>
                </c:pt>
                <c:pt idx="20">
                  <c:v>14</c:v>
                </c:pt>
                <c:pt idx="21">
                  <c:v>25</c:v>
                </c:pt>
                <c:pt idx="22">
                  <c:v>30</c:v>
                </c:pt>
                <c:pt idx="23">
                  <c:v>20</c:v>
                </c:pt>
                <c:pt idx="24">
                  <c:v>10</c:v>
                </c:pt>
                <c:pt idx="25">
                  <c:v>10</c:v>
                </c:pt>
                <c:pt idx="26">
                  <c:v>12</c:v>
                </c:pt>
                <c:pt idx="27">
                  <c:v>13</c:v>
                </c:pt>
                <c:pt idx="28">
                  <c:v>18</c:v>
                </c:pt>
                <c:pt idx="29">
                  <c:v>20</c:v>
                </c:pt>
                <c:pt idx="30">
                  <c:v>20</c:v>
                </c:pt>
              </c:numCache>
            </c:numRef>
          </c:val>
        </c:ser>
        <c:marker val="1"/>
        <c:axId val="421012992"/>
        <c:axId val="421014528"/>
      </c:lineChart>
      <c:catAx>
        <c:axId val="4210048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2410096465214553"/>
              <c:y val="0.90880489938757691"/>
            </c:manualLayout>
          </c:layout>
        </c:title>
        <c:numFmt formatCode="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006720"/>
        <c:crosses val="autoZero"/>
        <c:auto val="1"/>
        <c:lblAlgn val="ctr"/>
        <c:lblOffset val="100"/>
        <c:tickLblSkip val="2"/>
        <c:tickMarkSkip val="1"/>
      </c:catAx>
      <c:valAx>
        <c:axId val="4210067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 (MWh)</a:t>
                </a:r>
              </a:p>
            </c:rich>
          </c:tx>
          <c:layout>
            <c:manualLayout>
              <c:xMode val="edge"/>
              <c:yMode val="edge"/>
              <c:x val="0"/>
              <c:y val="2.0185914260717409E-2"/>
            </c:manualLayout>
          </c:layout>
        </c:title>
        <c:numFmt formatCode="#,##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004800"/>
        <c:crosses val="autoZero"/>
        <c:crossBetween val="between"/>
      </c:valAx>
      <c:catAx>
        <c:axId val="421012992"/>
        <c:scaling>
          <c:orientation val="minMax"/>
        </c:scaling>
        <c:delete val="1"/>
        <c:axPos val="b"/>
        <c:tickLblPos val="none"/>
        <c:crossAx val="421014528"/>
        <c:crosses val="autoZero"/>
        <c:auto val="1"/>
        <c:lblAlgn val="ctr"/>
        <c:lblOffset val="100"/>
      </c:catAx>
      <c:valAx>
        <c:axId val="421014528"/>
        <c:scaling>
          <c:orientation val="minMax"/>
          <c:max val="50"/>
        </c:scaling>
        <c:axPos val="r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 (ºC)</a:t>
                </a:r>
              </a:p>
            </c:rich>
          </c:tx>
          <c:layout>
            <c:manualLayout>
              <c:xMode val="edge"/>
              <c:yMode val="edge"/>
              <c:x val="0.90520383815659433"/>
              <c:y val="3.078258967629046E-2"/>
            </c:manualLayout>
          </c:layout>
        </c:title>
        <c:numFmt formatCode="Estándar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012992"/>
        <c:crosses val="max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Crecimiento acumulado mensual de la Demanda</a:t>
            </a:r>
          </a:p>
        </c:rich>
      </c:tx>
      <c:layout>
        <c:manualLayout>
          <c:xMode val="edge"/>
          <c:yMode val="edge"/>
          <c:x val="0.10355802583500591"/>
          <c:y val="3.34253672836350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4134115588492607E-2"/>
          <c:y val="0.16556291390728478"/>
          <c:w val="0.85947119679555062"/>
          <c:h val="0.63874931740915253"/>
        </c:manualLayout>
      </c:layout>
      <c:barChart>
        <c:barDir val="col"/>
        <c:grouping val="clustered"/>
        <c:ser>
          <c:idx val="0"/>
          <c:order val="0"/>
          <c:tx>
            <c:v>2012 - 2010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[2]energia!$AK$14:$AV$14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[1]energia!$AO$63:$AZ$63</c:f>
              <c:numCache>
                <c:formatCode>0,00%</c:formatCode>
                <c:ptCount val="12"/>
                <c:pt idx="0">
                  <c:v>9.6602865895835555E-2</c:v>
                </c:pt>
                <c:pt idx="1">
                  <c:v>0.12287052048160363</c:v>
                </c:pt>
                <c:pt idx="2">
                  <c:v>7.9576911518457694E-2</c:v>
                </c:pt>
                <c:pt idx="3">
                  <c:v>5.6212043140551504E-2</c:v>
                </c:pt>
                <c:pt idx="4">
                  <c:v>3.8428160154122537E-2</c:v>
                </c:pt>
                <c:pt idx="5">
                  <c:v>6.8808597206311939E-2</c:v>
                </c:pt>
                <c:pt idx="6">
                  <c:v>8.7909672019104157E-2</c:v>
                </c:pt>
                <c:pt idx="7">
                  <c:v>3.3386726135627987E-2</c:v>
                </c:pt>
              </c:numCache>
            </c:numRef>
          </c:val>
        </c:ser>
        <c:ser>
          <c:idx val="1"/>
          <c:order val="1"/>
          <c:tx>
            <c:v>2012 - 2011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[2]energia!$AK$14:$AV$14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[1]energia!$AO$69:$AZ$69</c:f>
              <c:numCache>
                <c:formatCode>0,00%</c:formatCode>
                <c:ptCount val="12"/>
                <c:pt idx="0">
                  <c:v>3.2749036136376031E-2</c:v>
                </c:pt>
                <c:pt idx="1">
                  <c:v>5.7450943006665645E-2</c:v>
                </c:pt>
                <c:pt idx="2">
                  <c:v>4.3555782689410405E-2</c:v>
                </c:pt>
                <c:pt idx="3">
                  <c:v>3.1940630256447999E-2</c:v>
                </c:pt>
                <c:pt idx="4">
                  <c:v>-1.5639133389316107E-2</c:v>
                </c:pt>
                <c:pt idx="5">
                  <c:v>-5.3186209164075571E-3</c:v>
                </c:pt>
                <c:pt idx="6">
                  <c:v>4.4482035426619548E-2</c:v>
                </c:pt>
                <c:pt idx="7">
                  <c:v>-3.5574813267947203E-2</c:v>
                </c:pt>
              </c:numCache>
            </c:numRef>
          </c:val>
        </c:ser>
        <c:ser>
          <c:idx val="2"/>
          <c:order val="2"/>
          <c:tx>
            <c:v>2011 - 2010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[2]energia!$AK$14:$AV$14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[1]energia!$AO$57:$AZ$57</c:f>
              <c:numCache>
                <c:formatCode>0,00%</c:formatCode>
                <c:ptCount val="12"/>
                <c:pt idx="0">
                  <c:v>6.182898993384045E-2</c:v>
                </c:pt>
                <c:pt idx="1">
                  <c:v>6.1865354518413573E-2</c:v>
                </c:pt>
                <c:pt idx="2">
                  <c:v>3.4517684082220335E-2</c:v>
                </c:pt>
                <c:pt idx="3">
                  <c:v>2.3520164021521239E-2</c:v>
                </c:pt>
                <c:pt idx="4">
                  <c:v>5.4926293168887641E-2</c:v>
                </c:pt>
                <c:pt idx="5">
                  <c:v>7.4523580798318889E-2</c:v>
                </c:pt>
                <c:pt idx="6">
                  <c:v>4.1578155602021827E-2</c:v>
                </c:pt>
                <c:pt idx="7">
                  <c:v>7.1505328098336873E-2</c:v>
                </c:pt>
                <c:pt idx="8">
                  <c:v>3.1469061470970061E-2</c:v>
                </c:pt>
                <c:pt idx="9">
                  <c:v>4.0205834808776153E-2</c:v>
                </c:pt>
                <c:pt idx="10">
                  <c:v>4.7406750714902524E-2</c:v>
                </c:pt>
                <c:pt idx="11">
                  <c:v>-2.1649054072473084E-2</c:v>
                </c:pt>
              </c:numCache>
            </c:numRef>
          </c:val>
        </c:ser>
        <c:axId val="421790080"/>
        <c:axId val="421791616"/>
      </c:barChart>
      <c:catAx>
        <c:axId val="421790080"/>
        <c:scaling>
          <c:orientation val="minMax"/>
        </c:scaling>
        <c:axPos val="b"/>
        <c:numFmt formatCode="Estándar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791616"/>
        <c:crosses val="autoZero"/>
        <c:auto val="1"/>
        <c:lblAlgn val="ctr"/>
        <c:lblOffset val="100"/>
        <c:tickLblSkip val="1"/>
        <c:tickMarkSkip val="1"/>
      </c:catAx>
      <c:valAx>
        <c:axId val="421791616"/>
        <c:scaling>
          <c:orientation val="minMax"/>
          <c:max val="0.2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1790080"/>
        <c:crosses val="autoZero"/>
        <c:crossBetween val="between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90865112449197"/>
          <c:y val="2.0946245355694185E-2"/>
          <c:w val="0.1625170089032989"/>
          <c:h val="0.346321709786276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Generación Nacional</a:t>
            </a:r>
          </a:p>
        </c:rich>
      </c:tx>
      <c:layout>
        <c:manualLayout>
          <c:xMode val="edge"/>
          <c:yMode val="edge"/>
          <c:x val="0.34478028008736683"/>
          <c:y val="1.03409631935542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821050058519546E-2"/>
          <c:y val="0.12088782279263161"/>
          <c:w val="0.84825973678936473"/>
          <c:h val="0.77393064503300846"/>
        </c:manualLayout>
      </c:layout>
      <c:areaChart>
        <c:grouping val="stacked"/>
        <c:ser>
          <c:idx val="1"/>
          <c:order val="0"/>
          <c:tx>
            <c:v>Generación Hidráulica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VeoMedidas'!$I$38:$I$68</c:f>
              <c:numCache>
                <c:formatCode>Estándar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[1]hidro!$W$5:$W$35</c:f>
              <c:numCache>
                <c:formatCode>#.##0,00</c:formatCode>
                <c:ptCount val="31"/>
                <c:pt idx="0">
                  <c:v>9607.6916999999994</c:v>
                </c:pt>
                <c:pt idx="1">
                  <c:v>8926.1794000000009</c:v>
                </c:pt>
                <c:pt idx="2">
                  <c:v>7443.5048000000006</c:v>
                </c:pt>
                <c:pt idx="3">
                  <c:v>7037.0099000000009</c:v>
                </c:pt>
                <c:pt idx="4">
                  <c:v>6534.5627999999997</c:v>
                </c:pt>
                <c:pt idx="5">
                  <c:v>10500.3614</c:v>
                </c:pt>
                <c:pt idx="6">
                  <c:v>12313.327599999999</c:v>
                </c:pt>
                <c:pt idx="7">
                  <c:v>10636.7955</c:v>
                </c:pt>
                <c:pt idx="8">
                  <c:v>4916.4506000000001</c:v>
                </c:pt>
                <c:pt idx="9">
                  <c:v>5597.6821999999993</c:v>
                </c:pt>
                <c:pt idx="10">
                  <c:v>4916.9224999999997</c:v>
                </c:pt>
                <c:pt idx="11">
                  <c:v>5052.1633999999995</c:v>
                </c:pt>
                <c:pt idx="12">
                  <c:v>3612.9471999999996</c:v>
                </c:pt>
                <c:pt idx="13">
                  <c:v>4054.5195999999996</c:v>
                </c:pt>
                <c:pt idx="14">
                  <c:v>3731.3826000000004</c:v>
                </c:pt>
                <c:pt idx="15">
                  <c:v>2847.5313000000001</c:v>
                </c:pt>
                <c:pt idx="16">
                  <c:v>8730.0537000000004</c:v>
                </c:pt>
                <c:pt idx="17">
                  <c:v>9445.902399999999</c:v>
                </c:pt>
                <c:pt idx="18">
                  <c:v>9664.8685000000005</c:v>
                </c:pt>
                <c:pt idx="19">
                  <c:v>9374.8809999999994</c:v>
                </c:pt>
                <c:pt idx="20">
                  <c:v>9788.1472000000012</c:v>
                </c:pt>
                <c:pt idx="21">
                  <c:v>9665.6055000000015</c:v>
                </c:pt>
                <c:pt idx="22">
                  <c:v>7844.4013999999997</c:v>
                </c:pt>
                <c:pt idx="23">
                  <c:v>7645.7083000000002</c:v>
                </c:pt>
                <c:pt idx="24">
                  <c:v>7663.7911000000004</c:v>
                </c:pt>
                <c:pt idx="25">
                  <c:v>8734.0049999999992</c:v>
                </c:pt>
                <c:pt idx="26">
                  <c:v>7678.2955999999995</c:v>
                </c:pt>
                <c:pt idx="27">
                  <c:v>12225.978999999999</c:v>
                </c:pt>
                <c:pt idx="28">
                  <c:v>13071.6675</c:v>
                </c:pt>
                <c:pt idx="29">
                  <c:v>13426.739800000001</c:v>
                </c:pt>
                <c:pt idx="30">
                  <c:v>12793.422900000001</c:v>
                </c:pt>
              </c:numCache>
            </c:numRef>
          </c:val>
        </c:ser>
        <c:ser>
          <c:idx val="2"/>
          <c:order val="1"/>
          <c:tx>
            <c:v>Otros Generadores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VeoMedidas'!$I$38:$I$68</c:f>
              <c:numCache>
                <c:formatCode>Estándar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'[1]Gx Distrib.'!$AI$5:$AI$35</c:f>
              <c:numCache>
                <c:formatCode>#.##0,00</c:formatCode>
                <c:ptCount val="31"/>
                <c:pt idx="0">
                  <c:v>961.29119999999989</c:v>
                </c:pt>
                <c:pt idx="1">
                  <c:v>877.54870000000005</c:v>
                </c:pt>
                <c:pt idx="2">
                  <c:v>1349.4945999999998</c:v>
                </c:pt>
                <c:pt idx="3">
                  <c:v>1247.2363</c:v>
                </c:pt>
                <c:pt idx="4">
                  <c:v>1467.8244999999997</c:v>
                </c:pt>
                <c:pt idx="5">
                  <c:v>1532.7852</c:v>
                </c:pt>
                <c:pt idx="6">
                  <c:v>2200.0286000000001</c:v>
                </c:pt>
                <c:pt idx="7">
                  <c:v>1837.2209</c:v>
                </c:pt>
                <c:pt idx="8">
                  <c:v>2104.7469000000001</c:v>
                </c:pt>
                <c:pt idx="9">
                  <c:v>1777.2320999999997</c:v>
                </c:pt>
                <c:pt idx="10">
                  <c:v>2058.9932999999996</c:v>
                </c:pt>
                <c:pt idx="11">
                  <c:v>1797.9600999999996</c:v>
                </c:pt>
                <c:pt idx="12">
                  <c:v>1473.7871999999998</c:v>
                </c:pt>
                <c:pt idx="13">
                  <c:v>1946.5328999999999</c:v>
                </c:pt>
                <c:pt idx="14">
                  <c:v>1527.4060999999999</c:v>
                </c:pt>
                <c:pt idx="15">
                  <c:v>1264.9597999999999</c:v>
                </c:pt>
                <c:pt idx="16">
                  <c:v>1650.8044000000002</c:v>
                </c:pt>
                <c:pt idx="17">
                  <c:v>1683.5049000000004</c:v>
                </c:pt>
                <c:pt idx="18">
                  <c:v>1484.4814000000001</c:v>
                </c:pt>
                <c:pt idx="19">
                  <c:v>1567.8300000000004</c:v>
                </c:pt>
                <c:pt idx="20">
                  <c:v>2111.4215999999997</c:v>
                </c:pt>
                <c:pt idx="21">
                  <c:v>1940.4646999999995</c:v>
                </c:pt>
                <c:pt idx="22">
                  <c:v>2231.1472000000003</c:v>
                </c:pt>
                <c:pt idx="23">
                  <c:v>2149.1545000000006</c:v>
                </c:pt>
                <c:pt idx="24">
                  <c:v>1734.6085</c:v>
                </c:pt>
                <c:pt idx="25">
                  <c:v>1300.6307000000002</c:v>
                </c:pt>
                <c:pt idx="26">
                  <c:v>1344.2211000000002</c:v>
                </c:pt>
                <c:pt idx="27">
                  <c:v>1405.6832999999999</c:v>
                </c:pt>
                <c:pt idx="28">
                  <c:v>1439.9971999999998</c:v>
                </c:pt>
                <c:pt idx="29">
                  <c:v>1440.9330999999997</c:v>
                </c:pt>
                <c:pt idx="30">
                  <c:v>1255.0994000000001</c:v>
                </c:pt>
              </c:numCache>
            </c:numRef>
          </c:val>
        </c:ser>
        <c:ser>
          <c:idx val="3"/>
          <c:order val="2"/>
          <c:tx>
            <c:strRef>
              <c:f>'[1]Intercambios VeoMedidas'!$J$37</c:f>
              <c:strCache>
                <c:ptCount val="1"/>
                <c:pt idx="0">
                  <c:v>Suministro SG-UY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VeoMedidas'!$I$38:$I$68</c:f>
              <c:numCache>
                <c:formatCode>Estándar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'[1]Intercambios VeoMedidas'!$O$38:$O$68</c:f>
              <c:numCache>
                <c:formatCode>Estándar</c:formatCode>
                <c:ptCount val="31"/>
                <c:pt idx="0">
                  <c:v>5659.7</c:v>
                </c:pt>
                <c:pt idx="1">
                  <c:v>6877.63</c:v>
                </c:pt>
                <c:pt idx="2">
                  <c:v>10041.280000000001</c:v>
                </c:pt>
                <c:pt idx="3">
                  <c:v>7279.58</c:v>
                </c:pt>
                <c:pt idx="4">
                  <c:v>5877.64</c:v>
                </c:pt>
                <c:pt idx="5">
                  <c:v>5344.52</c:v>
                </c:pt>
                <c:pt idx="6">
                  <c:v>3047.88</c:v>
                </c:pt>
                <c:pt idx="7">
                  <c:v>4029.66</c:v>
                </c:pt>
                <c:pt idx="8">
                  <c:v>9650.48</c:v>
                </c:pt>
                <c:pt idx="9">
                  <c:v>8089.63</c:v>
                </c:pt>
                <c:pt idx="10">
                  <c:v>7954.6</c:v>
                </c:pt>
                <c:pt idx="11">
                  <c:v>7957.48</c:v>
                </c:pt>
                <c:pt idx="12">
                  <c:v>13306.64</c:v>
                </c:pt>
                <c:pt idx="13">
                  <c:v>15482.03</c:v>
                </c:pt>
                <c:pt idx="14">
                  <c:v>15274.38</c:v>
                </c:pt>
                <c:pt idx="15">
                  <c:v>16090.53</c:v>
                </c:pt>
                <c:pt idx="16">
                  <c:v>9915.8799999999992</c:v>
                </c:pt>
                <c:pt idx="17">
                  <c:v>6895.96</c:v>
                </c:pt>
                <c:pt idx="18">
                  <c:v>4614.87</c:v>
                </c:pt>
                <c:pt idx="19">
                  <c:v>9734.4</c:v>
                </c:pt>
                <c:pt idx="20">
                  <c:v>13323.26</c:v>
                </c:pt>
                <c:pt idx="21">
                  <c:v>12732.91</c:v>
                </c:pt>
                <c:pt idx="22">
                  <c:v>11269.5</c:v>
                </c:pt>
                <c:pt idx="23">
                  <c:v>12102.62</c:v>
                </c:pt>
                <c:pt idx="24">
                  <c:v>9782.08</c:v>
                </c:pt>
                <c:pt idx="25">
                  <c:v>11008.99</c:v>
                </c:pt>
                <c:pt idx="26">
                  <c:v>16342.8</c:v>
                </c:pt>
                <c:pt idx="27">
                  <c:v>11472.34</c:v>
                </c:pt>
                <c:pt idx="28">
                  <c:v>9535.36</c:v>
                </c:pt>
                <c:pt idx="29">
                  <c:v>7035.64</c:v>
                </c:pt>
              </c:numCache>
            </c:numRef>
          </c:val>
        </c:ser>
        <c:ser>
          <c:idx val="0"/>
          <c:order val="3"/>
          <c:tx>
            <c:v>Generación Térmica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VeoMedidas'!$I$38:$I$68</c:f>
              <c:numCache>
                <c:formatCode>Estándar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[1]termico!$AK$5:$AK$35</c:f>
              <c:numCache>
                <c:formatCode>#.##0,00</c:formatCode>
                <c:ptCount val="31"/>
                <c:pt idx="0">
                  <c:v>13627.370699999999</c:v>
                </c:pt>
                <c:pt idx="1">
                  <c:v>12907.046700000001</c:v>
                </c:pt>
                <c:pt idx="2">
                  <c:v>10946.710299999999</c:v>
                </c:pt>
                <c:pt idx="3">
                  <c:v>12416.002</c:v>
                </c:pt>
                <c:pt idx="4">
                  <c:v>11893.131899999998</c:v>
                </c:pt>
                <c:pt idx="5">
                  <c:v>11772.815999999999</c:v>
                </c:pt>
                <c:pt idx="6">
                  <c:v>10684.930399999999</c:v>
                </c:pt>
                <c:pt idx="7">
                  <c:v>10396.525100000001</c:v>
                </c:pt>
                <c:pt idx="8">
                  <c:v>10725.2029</c:v>
                </c:pt>
                <c:pt idx="9">
                  <c:v>11111.994200000001</c:v>
                </c:pt>
                <c:pt idx="10">
                  <c:v>9965.4742000000006</c:v>
                </c:pt>
                <c:pt idx="11">
                  <c:v>8327.4470000000001</c:v>
                </c:pt>
                <c:pt idx="12">
                  <c:v>8915.0156999999999</c:v>
                </c:pt>
                <c:pt idx="13">
                  <c:v>7133.0141999999987</c:v>
                </c:pt>
                <c:pt idx="14">
                  <c:v>6806.4431999999997</c:v>
                </c:pt>
                <c:pt idx="15">
                  <c:v>6795.2144999999991</c:v>
                </c:pt>
                <c:pt idx="16">
                  <c:v>6724.2357000000002</c:v>
                </c:pt>
                <c:pt idx="17">
                  <c:v>6692.8136000000004</c:v>
                </c:pt>
                <c:pt idx="18">
                  <c:v>5920.2560999999996</c:v>
                </c:pt>
                <c:pt idx="19">
                  <c:v>6604.3299000000006</c:v>
                </c:pt>
                <c:pt idx="20">
                  <c:v>3057.9895999999999</c:v>
                </c:pt>
                <c:pt idx="21">
                  <c:v>2524.2235999999998</c:v>
                </c:pt>
                <c:pt idx="22">
                  <c:v>3838.8619000000003</c:v>
                </c:pt>
                <c:pt idx="23">
                  <c:v>4006.2103000000002</c:v>
                </c:pt>
                <c:pt idx="24">
                  <c:v>4203.5028000000002</c:v>
                </c:pt>
                <c:pt idx="25">
                  <c:v>3564.6635000000001</c:v>
                </c:pt>
                <c:pt idx="26">
                  <c:v>3505.0583000000001</c:v>
                </c:pt>
                <c:pt idx="27">
                  <c:v>3445.7808999999997</c:v>
                </c:pt>
                <c:pt idx="28">
                  <c:v>4089.4711000000007</c:v>
                </c:pt>
                <c:pt idx="29">
                  <c:v>4978.6039000000001</c:v>
                </c:pt>
                <c:pt idx="30">
                  <c:v>5702.9854000000005</c:v>
                </c:pt>
              </c:numCache>
            </c:numRef>
          </c:val>
        </c:ser>
        <c:axId val="424493056"/>
        <c:axId val="424494976"/>
      </c:areaChart>
      <c:catAx>
        <c:axId val="42449305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4776234788833191"/>
              <c:y val="0.90288958066288239"/>
            </c:manualLayout>
          </c:layout>
          <c:spPr>
            <a:noFill/>
            <a:ln w="25400">
              <a:noFill/>
            </a:ln>
          </c:spPr>
        </c:title>
        <c:numFmt formatCode="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4494976"/>
        <c:crosses val="autoZero"/>
        <c:auto val="1"/>
        <c:lblAlgn val="ctr"/>
        <c:lblOffset val="100"/>
        <c:tickLblSkip val="1"/>
        <c:tickMarkSkip val="1"/>
      </c:catAx>
      <c:valAx>
        <c:axId val="424494976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Energía (MWh)</a:t>
                </a:r>
              </a:p>
            </c:rich>
          </c:tx>
          <c:layout>
            <c:manualLayout>
              <c:xMode val="edge"/>
              <c:yMode val="edge"/>
              <c:x val="6.218893966925463E-3"/>
              <c:y val="3.6071537569431758E-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44930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95235210983281"/>
          <c:y val="1.2626258926936459E-2"/>
          <c:w val="0.22982992860158147"/>
          <c:h val="0.275974363669657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Importación - Exportación de/hacia Argentina y Brasil</a:t>
            </a:r>
          </a:p>
        </c:rich>
      </c:tx>
      <c:layout>
        <c:manualLayout>
          <c:xMode val="edge"/>
          <c:yMode val="edge"/>
          <c:x val="6.2503967527314908E-2"/>
          <c:y val="1.01241530855154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554027761455198E-2"/>
          <c:y val="0.12289615313237362"/>
          <c:w val="0.86028296836029827"/>
          <c:h val="0.7878806437074154"/>
        </c:manualLayout>
      </c:layout>
      <c:areaChart>
        <c:grouping val="stacked"/>
        <c:ser>
          <c:idx val="2"/>
          <c:order val="0"/>
          <c:tx>
            <c:v>Importación Brasil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VeoMedidas'!$I$38:$I$68</c:f>
              <c:numCache>
                <c:formatCode>Estándar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'[1]Intercambios VeoMedidas'!$L$38:$L$68</c:f>
              <c:numCache>
                <c:formatCode>Estándar</c:formatCode>
                <c:ptCount val="31"/>
                <c:pt idx="0">
                  <c:v>1737.32</c:v>
                </c:pt>
                <c:pt idx="1">
                  <c:v>1736.93</c:v>
                </c:pt>
                <c:pt idx="2">
                  <c:v>1616.91</c:v>
                </c:pt>
                <c:pt idx="3">
                  <c:v>1737.18</c:v>
                </c:pt>
                <c:pt idx="4">
                  <c:v>1738.34</c:v>
                </c:pt>
                <c:pt idx="5">
                  <c:v>1735.04</c:v>
                </c:pt>
                <c:pt idx="6">
                  <c:v>1017.27</c:v>
                </c:pt>
                <c:pt idx="7">
                  <c:v>1738.21</c:v>
                </c:pt>
                <c:pt idx="8">
                  <c:v>1737.12</c:v>
                </c:pt>
                <c:pt idx="9">
                  <c:v>1736.55</c:v>
                </c:pt>
                <c:pt idx="10">
                  <c:v>1738.96</c:v>
                </c:pt>
                <c:pt idx="11">
                  <c:v>1739.69</c:v>
                </c:pt>
                <c:pt idx="12">
                  <c:v>1737.72</c:v>
                </c:pt>
                <c:pt idx="13">
                  <c:v>1738.67</c:v>
                </c:pt>
                <c:pt idx="14">
                  <c:v>1737.23</c:v>
                </c:pt>
                <c:pt idx="15">
                  <c:v>1737.14</c:v>
                </c:pt>
                <c:pt idx="16">
                  <c:v>1738.69</c:v>
                </c:pt>
                <c:pt idx="17">
                  <c:v>1737.21</c:v>
                </c:pt>
                <c:pt idx="18">
                  <c:v>1738.56</c:v>
                </c:pt>
                <c:pt idx="19">
                  <c:v>1735.56</c:v>
                </c:pt>
                <c:pt idx="20">
                  <c:v>1737.73</c:v>
                </c:pt>
                <c:pt idx="21">
                  <c:v>1737.13</c:v>
                </c:pt>
                <c:pt idx="22">
                  <c:v>1736.8</c:v>
                </c:pt>
                <c:pt idx="23">
                  <c:v>1737</c:v>
                </c:pt>
                <c:pt idx="24">
                  <c:v>1740.56</c:v>
                </c:pt>
                <c:pt idx="25">
                  <c:v>1741.66</c:v>
                </c:pt>
                <c:pt idx="26">
                  <c:v>1738.04</c:v>
                </c:pt>
                <c:pt idx="27">
                  <c:v>1738.45</c:v>
                </c:pt>
                <c:pt idx="28">
                  <c:v>1737.16</c:v>
                </c:pt>
                <c:pt idx="29">
                  <c:v>1736.52</c:v>
                </c:pt>
                <c:pt idx="30">
                  <c:v>1606.76</c:v>
                </c:pt>
              </c:numCache>
            </c:numRef>
          </c:val>
        </c:ser>
        <c:ser>
          <c:idx val="1"/>
          <c:order val="1"/>
          <c:tx>
            <c:v>Importación Argentina</c:v>
          </c:tx>
          <c:spPr>
            <a:solidFill>
              <a:srgbClr val="993366"/>
            </a:solidFill>
            <a:ln>
              <a:solidFill>
                <a:srgbClr val="000000"/>
              </a:solidFill>
            </a:ln>
          </c:spPr>
          <c:cat>
            <c:numRef>
              <c:f>'[1]Intercambios VeoMedidas'!$I$38:$I$68</c:f>
              <c:numCache>
                <c:formatCode>Estándar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'[1]Intercambios VeoMedidas'!$K$38:$K$68</c:f>
              <c:numCache>
                <c:formatCode>Estándar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</c:ser>
        <c:ser>
          <c:idx val="4"/>
          <c:order val="2"/>
          <c:tx>
            <c:v>Exportación a Brasil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VeoMedidas'!$I$38:$I$68</c:f>
              <c:numCache>
                <c:formatCode>Estándar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'[1]Intercambios VeoMedidas'!$N$38:$N$68</c:f>
              <c:numCache>
                <c:formatCode>Estándar</c:formatCode>
                <c:ptCount val="31"/>
              </c:numCache>
            </c:numRef>
          </c:val>
        </c:ser>
        <c:ser>
          <c:idx val="3"/>
          <c:order val="3"/>
          <c:tx>
            <c:v>Exportación a Argentina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cat>
            <c:numRef>
              <c:f>'[1]Intercambios VeoMedidas'!$I$38:$I$68</c:f>
              <c:numCache>
                <c:formatCode>Estándar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'[1]Intercambios VeoMedidas'!$M$38:$M$68</c:f>
              <c:numCache>
                <c:formatCode>Estándar</c:formatCode>
                <c:ptCount val="31"/>
              </c:numCache>
            </c:numRef>
          </c:val>
        </c:ser>
        <c:axId val="434712576"/>
        <c:axId val="434714496"/>
      </c:areaChart>
      <c:catAx>
        <c:axId val="4347125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462274919123479"/>
              <c:y val="0.90288958066288239"/>
            </c:manualLayout>
          </c:layout>
          <c:spPr>
            <a:noFill/>
            <a:ln w="25400">
              <a:noFill/>
            </a:ln>
          </c:spPr>
        </c:title>
        <c:numFmt formatCode="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4714496"/>
        <c:crosses val="autoZero"/>
        <c:auto val="1"/>
        <c:lblAlgn val="ctr"/>
        <c:lblOffset val="100"/>
        <c:tickLblSkip val="1"/>
        <c:tickMarkSkip val="1"/>
      </c:catAx>
      <c:valAx>
        <c:axId val="434714496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347125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73063541475961"/>
          <c:y val="5.8919611792711971E-3"/>
          <c:w val="0.22662928035158325"/>
          <c:h val="0.331537325276201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chart" Target="../charts/chart10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2</xdr:col>
      <xdr:colOff>704850</xdr:colOff>
      <xdr:row>4</xdr:row>
      <xdr:rowOff>161925</xdr:rowOff>
    </xdr:to>
    <xdr:pic>
      <xdr:nvPicPr>
        <xdr:cNvPr id="2" name="Picture 577" descr="logoad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200025"/>
          <a:ext cx="866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1139452</xdr:colOff>
      <xdr:row>9</xdr:row>
      <xdr:rowOff>33055</xdr:rowOff>
    </xdr:from>
    <xdr:to>
      <xdr:col>8</xdr:col>
      <xdr:colOff>134471</xdr:colOff>
      <xdr:row>12</xdr:row>
      <xdr:rowOff>163044</xdr:rowOff>
    </xdr:to>
    <xdr:sp macro="" textlink="">
      <xdr:nvSpPr>
        <xdr:cNvPr id="3" name="2 CuadroTexto"/>
        <xdr:cNvSpPr txBox="1"/>
      </xdr:nvSpPr>
      <xdr:spPr>
        <a:xfrm>
          <a:off x="7159252" y="1576105"/>
          <a:ext cx="1357219" cy="64433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000"/>
            <a:t>        Demanda (MWh)</a:t>
          </a:r>
        </a:p>
        <a:p>
          <a:r>
            <a:rPr lang="es-ES" sz="1000"/>
            <a:t>        T. Máx (ºC)</a:t>
          </a:r>
        </a:p>
        <a:p>
          <a:r>
            <a:rPr lang="es-ES" sz="1000" baseline="0"/>
            <a:t>        T. Mín. (ºC)</a:t>
          </a:r>
          <a:endParaRPr lang="es-ES" sz="1000"/>
        </a:p>
      </xdr:txBody>
    </xdr:sp>
    <xdr:clientData/>
  </xdr:twoCellAnchor>
  <xdr:twoCellAnchor editAs="oneCell">
    <xdr:from>
      <xdr:col>7</xdr:col>
      <xdr:colOff>28575</xdr:colOff>
      <xdr:row>9</xdr:row>
      <xdr:rowOff>133350</xdr:rowOff>
    </xdr:from>
    <xdr:to>
      <xdr:col>7</xdr:col>
      <xdr:colOff>247650</xdr:colOff>
      <xdr:row>12</xdr:row>
      <xdr:rowOff>57150</xdr:rowOff>
    </xdr:to>
    <xdr:pic>
      <xdr:nvPicPr>
        <xdr:cNvPr id="4" name="Picture 8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29475" y="1676400"/>
          <a:ext cx="219075" cy="438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100</xdr:row>
      <xdr:rowOff>66675</xdr:rowOff>
    </xdr:from>
    <xdr:to>
      <xdr:col>8</xdr:col>
      <xdr:colOff>533400</xdr:colOff>
      <xdr:row>113</xdr:row>
      <xdr:rowOff>95250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86</xdr:row>
      <xdr:rowOff>38100</xdr:rowOff>
    </xdr:from>
    <xdr:to>
      <xdr:col>8</xdr:col>
      <xdr:colOff>514350</xdr:colOff>
      <xdr:row>98</xdr:row>
      <xdr:rowOff>123825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116</xdr:row>
      <xdr:rowOff>19050</xdr:rowOff>
    </xdr:from>
    <xdr:to>
      <xdr:col>7</xdr:col>
      <xdr:colOff>371475</xdr:colOff>
      <xdr:row>130</xdr:row>
      <xdr:rowOff>28575</xdr:rowOff>
    </xdr:to>
    <xdr:graphicFrame macro="">
      <xdr:nvGraphicFramePr>
        <xdr:cNvPr id="7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409575</xdr:colOff>
      <xdr:row>116</xdr:row>
      <xdr:rowOff>19050</xdr:rowOff>
    </xdr:from>
    <xdr:to>
      <xdr:col>13</xdr:col>
      <xdr:colOff>114300</xdr:colOff>
      <xdr:row>130</xdr:row>
      <xdr:rowOff>19050</xdr:rowOff>
    </xdr:to>
    <xdr:graphicFrame macro="">
      <xdr:nvGraphicFramePr>
        <xdr:cNvPr id="8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123825</xdr:colOff>
      <xdr:row>130</xdr:row>
      <xdr:rowOff>152400</xdr:rowOff>
    </xdr:from>
    <xdr:to>
      <xdr:col>7</xdr:col>
      <xdr:colOff>371475</xdr:colOff>
      <xdr:row>145</xdr:row>
      <xdr:rowOff>57150</xdr:rowOff>
    </xdr:to>
    <xdr:graphicFrame macro="">
      <xdr:nvGraphicFramePr>
        <xdr:cNvPr id="9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</xdr:col>
      <xdr:colOff>123825</xdr:colOff>
      <xdr:row>6</xdr:row>
      <xdr:rowOff>57150</xdr:rowOff>
    </xdr:from>
    <xdr:to>
      <xdr:col>6</xdr:col>
      <xdr:colOff>1019175</xdr:colOff>
      <xdr:row>19</xdr:row>
      <xdr:rowOff>114300</xdr:rowOff>
    </xdr:to>
    <xdr:graphicFrame macro="">
      <xdr:nvGraphicFramePr>
        <xdr:cNvPr id="1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8</xdr:col>
      <xdr:colOff>1066800</xdr:colOff>
      <xdr:row>6</xdr:row>
      <xdr:rowOff>47625</xdr:rowOff>
    </xdr:from>
    <xdr:to>
      <xdr:col>13</xdr:col>
      <xdr:colOff>19050</xdr:colOff>
      <xdr:row>14</xdr:row>
      <xdr:rowOff>142875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71</xdr:row>
      <xdr:rowOff>9525</xdr:rowOff>
    </xdr:from>
    <xdr:to>
      <xdr:col>7</xdr:col>
      <xdr:colOff>657225</xdr:colOff>
      <xdr:row>83</xdr:row>
      <xdr:rowOff>0</xdr:rowOff>
    </xdr:to>
    <xdr:graphicFrame macro="">
      <xdr:nvGraphicFramePr>
        <xdr:cNvPr id="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666750</xdr:colOff>
      <xdr:row>71</xdr:row>
      <xdr:rowOff>9525</xdr:rowOff>
    </xdr:from>
    <xdr:to>
      <xdr:col>13</xdr:col>
      <xdr:colOff>133350</xdr:colOff>
      <xdr:row>83</xdr:row>
      <xdr:rowOff>0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142875</xdr:rowOff>
    </xdr:from>
    <xdr:to>
      <xdr:col>13</xdr:col>
      <xdr:colOff>66675</xdr:colOff>
      <xdr:row>33</xdr:row>
      <xdr:rowOff>57150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85725</xdr:colOff>
      <xdr:row>1</xdr:row>
      <xdr:rowOff>28575</xdr:rowOff>
    </xdr:from>
    <xdr:to>
      <xdr:col>2</xdr:col>
      <xdr:colOff>704850</xdr:colOff>
      <xdr:row>4</xdr:row>
      <xdr:rowOff>161925</xdr:rowOff>
    </xdr:to>
    <xdr:pic>
      <xdr:nvPicPr>
        <xdr:cNvPr id="3" name="Picture 577" descr="logoadm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3475" y="200025"/>
          <a:ext cx="866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560756</xdr:colOff>
      <xdr:row>33</xdr:row>
      <xdr:rowOff>96935</xdr:rowOff>
    </xdr:from>
    <xdr:to>
      <xdr:col>3</xdr:col>
      <xdr:colOff>632075</xdr:colOff>
      <xdr:row>35</xdr:row>
      <xdr:rowOff>42229</xdr:rowOff>
    </xdr:to>
    <xdr:sp macro="" textlink="">
      <xdr:nvSpPr>
        <xdr:cNvPr id="4" name="1 CuadroTexto"/>
        <xdr:cNvSpPr txBox="1"/>
      </xdr:nvSpPr>
      <xdr:spPr>
        <a:xfrm>
          <a:off x="1856156" y="5754785"/>
          <a:ext cx="1252419" cy="288194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400" b="1">
              <a:solidFill>
                <a:srgbClr val="FF0000"/>
              </a:solidFill>
            </a:rPr>
            <a:t>SEMANA 31</a:t>
          </a:r>
        </a:p>
      </xdr:txBody>
    </xdr:sp>
    <xdr:clientData/>
  </xdr:twoCellAnchor>
  <xdr:twoCellAnchor>
    <xdr:from>
      <xdr:col>5</xdr:col>
      <xdr:colOff>349169</xdr:colOff>
      <xdr:row>9</xdr:row>
      <xdr:rowOff>102840</xdr:rowOff>
    </xdr:from>
    <xdr:to>
      <xdr:col>5</xdr:col>
      <xdr:colOff>372698</xdr:colOff>
      <xdr:row>35</xdr:row>
      <xdr:rowOff>27000</xdr:rowOff>
    </xdr:to>
    <xdr:sp macro="" textlink="">
      <xdr:nvSpPr>
        <xdr:cNvPr id="5" name="1 Conector recto"/>
        <xdr:cNvSpPr/>
      </xdr:nvSpPr>
      <xdr:spPr>
        <a:xfrm rot="5400000" flipH="1" flipV="1">
          <a:off x="3008704" y="3825055"/>
          <a:ext cx="4381860" cy="23529"/>
        </a:xfrm>
        <a:prstGeom prst="line">
          <a:avLst/>
        </a:prstGeom>
        <a:noFill/>
        <a:ln w="12700" cap="flat" cmpd="sng" algn="ctr">
          <a:solidFill>
            <a:srgbClr val="FF0000"/>
          </a:solidFill>
          <a:prstDash val="lgDash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s-ES"/>
        </a:p>
      </xdr:txBody>
    </xdr:sp>
    <xdr:clientData/>
  </xdr:twoCellAnchor>
  <xdr:twoCellAnchor>
    <xdr:from>
      <xdr:col>2</xdr:col>
      <xdr:colOff>657225</xdr:colOff>
      <xdr:row>81</xdr:row>
      <xdr:rowOff>66675</xdr:rowOff>
    </xdr:from>
    <xdr:to>
      <xdr:col>7</xdr:col>
      <xdr:colOff>485775</xdr:colOff>
      <xdr:row>94</xdr:row>
      <xdr:rowOff>38100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800100</xdr:colOff>
      <xdr:row>81</xdr:row>
      <xdr:rowOff>57150</xdr:rowOff>
    </xdr:from>
    <xdr:to>
      <xdr:col>12</xdr:col>
      <xdr:colOff>238125</xdr:colOff>
      <xdr:row>94</xdr:row>
      <xdr:rowOff>28575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1013862</xdr:colOff>
      <xdr:row>33</xdr:row>
      <xdr:rowOff>108145</xdr:rowOff>
    </xdr:from>
    <xdr:to>
      <xdr:col>5</xdr:col>
      <xdr:colOff>928</xdr:colOff>
      <xdr:row>35</xdr:row>
      <xdr:rowOff>53439</xdr:rowOff>
    </xdr:to>
    <xdr:sp macro="" textlink="">
      <xdr:nvSpPr>
        <xdr:cNvPr id="8" name="1 CuadroTexto"/>
        <xdr:cNvSpPr txBox="1"/>
      </xdr:nvSpPr>
      <xdr:spPr>
        <a:xfrm>
          <a:off x="3490362" y="5765995"/>
          <a:ext cx="1349266" cy="288194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400" b="1">
              <a:solidFill>
                <a:srgbClr val="FF0000"/>
              </a:solidFill>
            </a:rPr>
            <a:t>SEMANA 32</a:t>
          </a:r>
        </a:p>
      </xdr:txBody>
    </xdr:sp>
    <xdr:clientData/>
  </xdr:twoCellAnchor>
  <xdr:twoCellAnchor>
    <xdr:from>
      <xdr:col>7</xdr:col>
      <xdr:colOff>288385</xdr:colOff>
      <xdr:row>9</xdr:row>
      <xdr:rowOff>109524</xdr:rowOff>
    </xdr:from>
    <xdr:to>
      <xdr:col>7</xdr:col>
      <xdr:colOff>288385</xdr:colOff>
      <xdr:row>35</xdr:row>
      <xdr:rowOff>58737</xdr:rowOff>
    </xdr:to>
    <xdr:sp macro="" textlink="">
      <xdr:nvSpPr>
        <xdr:cNvPr id="9" name="1 Conector recto"/>
        <xdr:cNvSpPr/>
      </xdr:nvSpPr>
      <xdr:spPr>
        <a:xfrm rot="5400000" flipH="1" flipV="1">
          <a:off x="5285828" y="3856031"/>
          <a:ext cx="4406913" cy="0"/>
        </a:xfrm>
        <a:prstGeom prst="line">
          <a:avLst/>
        </a:prstGeom>
        <a:noFill/>
        <a:ln w="12700" cap="flat" cmpd="sng" algn="ctr">
          <a:solidFill>
            <a:srgbClr val="FF0000"/>
          </a:solidFill>
          <a:prstDash val="lgDash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s-ES"/>
        </a:p>
      </xdr:txBody>
    </xdr:sp>
    <xdr:clientData/>
  </xdr:twoCellAnchor>
  <xdr:twoCellAnchor>
    <xdr:from>
      <xdr:col>5</xdr:col>
      <xdr:colOff>966321</xdr:colOff>
      <xdr:row>33</xdr:row>
      <xdr:rowOff>117672</xdr:rowOff>
    </xdr:from>
    <xdr:to>
      <xdr:col>6</xdr:col>
      <xdr:colOff>886838</xdr:colOff>
      <xdr:row>35</xdr:row>
      <xdr:rowOff>62966</xdr:rowOff>
    </xdr:to>
    <xdr:sp macro="" textlink="">
      <xdr:nvSpPr>
        <xdr:cNvPr id="10" name="1 CuadroTexto"/>
        <xdr:cNvSpPr txBox="1"/>
      </xdr:nvSpPr>
      <xdr:spPr>
        <a:xfrm>
          <a:off x="5805021" y="5775522"/>
          <a:ext cx="1101617" cy="288194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400" b="1">
              <a:solidFill>
                <a:srgbClr val="FF0000"/>
              </a:solidFill>
            </a:rPr>
            <a:t>SEMANA 33</a:t>
          </a:r>
        </a:p>
      </xdr:txBody>
    </xdr:sp>
    <xdr:clientData/>
  </xdr:twoCellAnchor>
  <xdr:twoCellAnchor>
    <xdr:from>
      <xdr:col>9</xdr:col>
      <xdr:colOff>220713</xdr:colOff>
      <xdr:row>9</xdr:row>
      <xdr:rowOff>146624</xdr:rowOff>
    </xdr:from>
    <xdr:to>
      <xdr:col>9</xdr:col>
      <xdr:colOff>248724</xdr:colOff>
      <xdr:row>35</xdr:row>
      <xdr:rowOff>87032</xdr:rowOff>
    </xdr:to>
    <xdr:sp macro="" textlink="">
      <xdr:nvSpPr>
        <xdr:cNvPr id="11" name="1 Conector recto"/>
        <xdr:cNvSpPr/>
      </xdr:nvSpPr>
      <xdr:spPr>
        <a:xfrm rot="5400000" flipH="1" flipV="1">
          <a:off x="7598765" y="3874722"/>
          <a:ext cx="4398108" cy="28011"/>
        </a:xfrm>
        <a:prstGeom prst="line">
          <a:avLst/>
        </a:prstGeom>
        <a:noFill/>
        <a:ln w="12700" cap="flat" cmpd="sng" algn="ctr">
          <a:solidFill>
            <a:srgbClr val="FF0000"/>
          </a:solidFill>
          <a:prstDash val="lgDash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s-ES"/>
        </a:p>
      </xdr:txBody>
    </xdr:sp>
    <xdr:clientData/>
  </xdr:twoCellAnchor>
  <xdr:twoCellAnchor>
    <xdr:from>
      <xdr:col>7</xdr:col>
      <xdr:colOff>822098</xdr:colOff>
      <xdr:row>33</xdr:row>
      <xdr:rowOff>119032</xdr:rowOff>
    </xdr:from>
    <xdr:to>
      <xdr:col>8</xdr:col>
      <xdr:colOff>833944</xdr:colOff>
      <xdr:row>35</xdr:row>
      <xdr:rowOff>73131</xdr:rowOff>
    </xdr:to>
    <xdr:sp macro="" textlink="">
      <xdr:nvSpPr>
        <xdr:cNvPr id="12" name="1 CuadroTexto"/>
        <xdr:cNvSpPr txBox="1"/>
      </xdr:nvSpPr>
      <xdr:spPr>
        <a:xfrm>
          <a:off x="8022998" y="5776882"/>
          <a:ext cx="1192946" cy="296999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400" b="1">
              <a:solidFill>
                <a:srgbClr val="FF0000"/>
              </a:solidFill>
            </a:rPr>
            <a:t>SEMANA 34</a:t>
          </a:r>
        </a:p>
      </xdr:txBody>
    </xdr:sp>
    <xdr:clientData/>
  </xdr:twoCellAnchor>
  <xdr:twoCellAnchor>
    <xdr:from>
      <xdr:col>7</xdr:col>
      <xdr:colOff>549888</xdr:colOff>
      <xdr:row>16</xdr:row>
      <xdr:rowOff>56029</xdr:rowOff>
    </xdr:from>
    <xdr:to>
      <xdr:col>8</xdr:col>
      <xdr:colOff>134471</xdr:colOff>
      <xdr:row>16</xdr:row>
      <xdr:rowOff>159532</xdr:rowOff>
    </xdr:to>
    <xdr:cxnSp macro="">
      <xdr:nvCxnSpPr>
        <xdr:cNvPr id="13" name="12 Conector recto de flecha"/>
        <xdr:cNvCxnSpPr>
          <a:stCxn id="20" idx="0"/>
        </xdr:cNvCxnSpPr>
      </xdr:nvCxnSpPr>
      <xdr:spPr>
        <a:xfrm flipV="1">
          <a:off x="7750788" y="2799229"/>
          <a:ext cx="765683" cy="1035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1029252</xdr:colOff>
      <xdr:row>24</xdr:row>
      <xdr:rowOff>7204</xdr:rowOff>
    </xdr:from>
    <xdr:to>
      <xdr:col>11</xdr:col>
      <xdr:colOff>106158</xdr:colOff>
      <xdr:row>25</xdr:row>
      <xdr:rowOff>148077</xdr:rowOff>
    </xdr:to>
    <xdr:sp macro="" textlink="">
      <xdr:nvSpPr>
        <xdr:cNvPr id="14" name="1 CuadroTexto"/>
        <xdr:cNvSpPr txBox="1"/>
      </xdr:nvSpPr>
      <xdr:spPr>
        <a:xfrm>
          <a:off x="10592352" y="4122004"/>
          <a:ext cx="1439106" cy="31232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Terra a Pleno</a:t>
          </a:r>
        </a:p>
      </xdr:txBody>
    </xdr:sp>
    <xdr:clientData/>
  </xdr:twoCellAnchor>
  <xdr:twoCellAnchor>
    <xdr:from>
      <xdr:col>3</xdr:col>
      <xdr:colOff>426599</xdr:colOff>
      <xdr:row>9</xdr:row>
      <xdr:rowOff>123268</xdr:rowOff>
    </xdr:from>
    <xdr:to>
      <xdr:col>3</xdr:col>
      <xdr:colOff>450128</xdr:colOff>
      <xdr:row>35</xdr:row>
      <xdr:rowOff>47428</xdr:rowOff>
    </xdr:to>
    <xdr:sp macro="" textlink="">
      <xdr:nvSpPr>
        <xdr:cNvPr id="15" name="1 Conector recto"/>
        <xdr:cNvSpPr/>
      </xdr:nvSpPr>
      <xdr:spPr>
        <a:xfrm rot="5400000" flipH="1" flipV="1">
          <a:off x="723934" y="3845483"/>
          <a:ext cx="4381860" cy="23529"/>
        </a:xfrm>
        <a:prstGeom prst="line">
          <a:avLst/>
        </a:prstGeom>
        <a:noFill/>
        <a:ln w="12700" cap="flat" cmpd="sng" algn="ctr">
          <a:solidFill>
            <a:srgbClr val="FF0000"/>
          </a:solidFill>
          <a:prstDash val="lgDash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s-ES"/>
        </a:p>
      </xdr:txBody>
    </xdr:sp>
    <xdr:clientData/>
  </xdr:twoCellAnchor>
  <xdr:twoCellAnchor>
    <xdr:from>
      <xdr:col>9</xdr:col>
      <xdr:colOff>974174</xdr:colOff>
      <xdr:row>33</xdr:row>
      <xdr:rowOff>143847</xdr:rowOff>
    </xdr:from>
    <xdr:to>
      <xdr:col>10</xdr:col>
      <xdr:colOff>986019</xdr:colOff>
      <xdr:row>35</xdr:row>
      <xdr:rowOff>89141</xdr:rowOff>
    </xdr:to>
    <xdr:sp macro="" textlink="">
      <xdr:nvSpPr>
        <xdr:cNvPr id="16" name="1 CuadroTexto"/>
        <xdr:cNvSpPr txBox="1"/>
      </xdr:nvSpPr>
      <xdr:spPr>
        <a:xfrm>
          <a:off x="10537274" y="5801697"/>
          <a:ext cx="1192945" cy="288194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400" b="1">
              <a:solidFill>
                <a:srgbClr val="FF0000"/>
              </a:solidFill>
            </a:rPr>
            <a:t>SEMANA 35</a:t>
          </a:r>
        </a:p>
      </xdr:txBody>
    </xdr:sp>
    <xdr:clientData/>
  </xdr:twoCellAnchor>
  <xdr:twoCellAnchor>
    <xdr:from>
      <xdr:col>2</xdr:col>
      <xdr:colOff>1042066</xdr:colOff>
      <xdr:row>17</xdr:row>
      <xdr:rowOff>85298</xdr:rowOff>
    </xdr:from>
    <xdr:to>
      <xdr:col>4</xdr:col>
      <xdr:colOff>126176</xdr:colOff>
      <xdr:row>19</xdr:row>
      <xdr:rowOff>27215</xdr:rowOff>
    </xdr:to>
    <xdr:sp macro="" textlink="">
      <xdr:nvSpPr>
        <xdr:cNvPr id="17" name="1 CuadroTexto"/>
        <xdr:cNvSpPr txBox="1"/>
      </xdr:nvSpPr>
      <xdr:spPr>
        <a:xfrm>
          <a:off x="2337466" y="2999948"/>
          <a:ext cx="1446310" cy="2848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Sale de servicio APR</a:t>
          </a:r>
        </a:p>
      </xdr:txBody>
    </xdr:sp>
    <xdr:clientData/>
  </xdr:twoCellAnchor>
  <xdr:twoCellAnchor>
    <xdr:from>
      <xdr:col>8</xdr:col>
      <xdr:colOff>423717</xdr:colOff>
      <xdr:row>13</xdr:row>
      <xdr:rowOff>163284</xdr:rowOff>
    </xdr:from>
    <xdr:to>
      <xdr:col>8</xdr:col>
      <xdr:colOff>425824</xdr:colOff>
      <xdr:row>14</xdr:row>
      <xdr:rowOff>134471</xdr:rowOff>
    </xdr:to>
    <xdr:cxnSp macro="">
      <xdr:nvCxnSpPr>
        <xdr:cNvPr id="18" name="17 Conector recto de flecha"/>
        <xdr:cNvCxnSpPr>
          <a:stCxn id="26" idx="2"/>
        </xdr:cNvCxnSpPr>
      </xdr:nvCxnSpPr>
      <xdr:spPr>
        <a:xfrm>
          <a:off x="8805717" y="2392134"/>
          <a:ext cx="2107" cy="142637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313767</xdr:colOff>
      <xdr:row>19</xdr:row>
      <xdr:rowOff>89648</xdr:rowOff>
    </xdr:from>
    <xdr:to>
      <xdr:col>8</xdr:col>
      <xdr:colOff>437031</xdr:colOff>
      <xdr:row>22</xdr:row>
      <xdr:rowOff>100854</xdr:rowOff>
    </xdr:to>
    <xdr:cxnSp macro="">
      <xdr:nvCxnSpPr>
        <xdr:cNvPr id="19" name="18 Conector recto de flecha"/>
        <xdr:cNvCxnSpPr/>
      </xdr:nvCxnSpPr>
      <xdr:spPr>
        <a:xfrm flipV="1">
          <a:off x="8695767" y="3347198"/>
          <a:ext cx="123264" cy="525556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12804</xdr:colOff>
      <xdr:row>16</xdr:row>
      <xdr:rowOff>159532</xdr:rowOff>
    </xdr:from>
    <xdr:to>
      <xdr:col>7</xdr:col>
      <xdr:colOff>1086972</xdr:colOff>
      <xdr:row>18</xdr:row>
      <xdr:rowOff>112058</xdr:rowOff>
    </xdr:to>
    <xdr:sp macro="" textlink="">
      <xdr:nvSpPr>
        <xdr:cNvPr id="20" name="1 CuadroTexto"/>
        <xdr:cNvSpPr txBox="1"/>
      </xdr:nvSpPr>
      <xdr:spPr>
        <a:xfrm>
          <a:off x="7213704" y="2902732"/>
          <a:ext cx="1074168" cy="2954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100" b="1"/>
            <a:t>Palmar a pleno</a:t>
          </a:r>
        </a:p>
      </xdr:txBody>
    </xdr:sp>
    <xdr:clientData/>
  </xdr:twoCellAnchor>
  <xdr:twoCellAnchor>
    <xdr:from>
      <xdr:col>10</xdr:col>
      <xdr:colOff>347382</xdr:colOff>
      <xdr:row>18</xdr:row>
      <xdr:rowOff>112059</xdr:rowOff>
    </xdr:from>
    <xdr:to>
      <xdr:col>10</xdr:col>
      <xdr:colOff>567705</xdr:colOff>
      <xdr:row>24</xdr:row>
      <xdr:rowOff>7204</xdr:rowOff>
    </xdr:to>
    <xdr:cxnSp macro="">
      <xdr:nvCxnSpPr>
        <xdr:cNvPr id="21" name="20 Conector recto de flecha"/>
        <xdr:cNvCxnSpPr>
          <a:stCxn id="14" idx="0"/>
        </xdr:cNvCxnSpPr>
      </xdr:nvCxnSpPr>
      <xdr:spPr>
        <a:xfrm flipH="1" flipV="1">
          <a:off x="11091582" y="3198159"/>
          <a:ext cx="220323" cy="923845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582706</xdr:colOff>
      <xdr:row>13</xdr:row>
      <xdr:rowOff>11206</xdr:rowOff>
    </xdr:from>
    <xdr:to>
      <xdr:col>3</xdr:col>
      <xdr:colOff>750794</xdr:colOff>
      <xdr:row>17</xdr:row>
      <xdr:rowOff>100854</xdr:rowOff>
    </xdr:to>
    <xdr:cxnSp macro="">
      <xdr:nvCxnSpPr>
        <xdr:cNvPr id="22" name="21 Conector recto de flecha"/>
        <xdr:cNvCxnSpPr/>
      </xdr:nvCxnSpPr>
      <xdr:spPr>
        <a:xfrm flipV="1">
          <a:off x="3059206" y="2240056"/>
          <a:ext cx="168088" cy="775448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1098176</xdr:colOff>
      <xdr:row>22</xdr:row>
      <xdr:rowOff>78441</xdr:rowOff>
    </xdr:from>
    <xdr:to>
      <xdr:col>9</xdr:col>
      <xdr:colOff>182287</xdr:colOff>
      <xdr:row>24</xdr:row>
      <xdr:rowOff>20357</xdr:rowOff>
    </xdr:to>
    <xdr:sp macro="" textlink="">
      <xdr:nvSpPr>
        <xdr:cNvPr id="23" name="1 CuadroTexto"/>
        <xdr:cNvSpPr txBox="1"/>
      </xdr:nvSpPr>
      <xdr:spPr>
        <a:xfrm>
          <a:off x="8299076" y="3850341"/>
          <a:ext cx="1446311" cy="28481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Sale de servicio PTA</a:t>
          </a:r>
        </a:p>
      </xdr:txBody>
    </xdr:sp>
    <xdr:clientData/>
  </xdr:twoCellAnchor>
  <xdr:twoCellAnchor>
    <xdr:from>
      <xdr:col>5</xdr:col>
      <xdr:colOff>683559</xdr:colOff>
      <xdr:row>23</xdr:row>
      <xdr:rowOff>112059</xdr:rowOff>
    </xdr:from>
    <xdr:to>
      <xdr:col>6</xdr:col>
      <xdr:colOff>1042147</xdr:colOff>
      <xdr:row>25</xdr:row>
      <xdr:rowOff>53975</xdr:rowOff>
    </xdr:to>
    <xdr:sp macro="" textlink="">
      <xdr:nvSpPr>
        <xdr:cNvPr id="24" name="1 CuadroTexto"/>
        <xdr:cNvSpPr txBox="1"/>
      </xdr:nvSpPr>
      <xdr:spPr>
        <a:xfrm>
          <a:off x="5522259" y="4055409"/>
          <a:ext cx="1539688" cy="28481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Sale de servicio 5ta CB</a:t>
          </a:r>
        </a:p>
      </xdr:txBody>
    </xdr:sp>
    <xdr:clientData/>
  </xdr:twoCellAnchor>
  <xdr:twoCellAnchor>
    <xdr:from>
      <xdr:col>6</xdr:col>
      <xdr:colOff>280147</xdr:colOff>
      <xdr:row>19</xdr:row>
      <xdr:rowOff>22412</xdr:rowOff>
    </xdr:from>
    <xdr:to>
      <xdr:col>6</xdr:col>
      <xdr:colOff>448235</xdr:colOff>
      <xdr:row>23</xdr:row>
      <xdr:rowOff>112060</xdr:rowOff>
    </xdr:to>
    <xdr:cxnSp macro="">
      <xdr:nvCxnSpPr>
        <xdr:cNvPr id="25" name="24 Conector recto de flecha"/>
        <xdr:cNvCxnSpPr/>
      </xdr:nvCxnSpPr>
      <xdr:spPr>
        <a:xfrm flipV="1">
          <a:off x="6299947" y="3279962"/>
          <a:ext cx="168088" cy="775448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885263</xdr:colOff>
      <xdr:row>12</xdr:row>
      <xdr:rowOff>22411</xdr:rowOff>
    </xdr:from>
    <xdr:to>
      <xdr:col>8</xdr:col>
      <xdr:colOff>1138787</xdr:colOff>
      <xdr:row>13</xdr:row>
      <xdr:rowOff>163284</xdr:rowOff>
    </xdr:to>
    <xdr:sp macro="" textlink="">
      <xdr:nvSpPr>
        <xdr:cNvPr id="26" name="1 CuadroTexto"/>
        <xdr:cNvSpPr txBox="1"/>
      </xdr:nvSpPr>
      <xdr:spPr>
        <a:xfrm>
          <a:off x="8086163" y="2079811"/>
          <a:ext cx="1434624" cy="31232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Vertimiento en Palmar</a:t>
          </a:r>
        </a:p>
      </xdr:txBody>
    </xdr:sp>
    <xdr:clientData/>
  </xdr:twoCellAnchor>
  <xdr:twoCellAnchor>
    <xdr:from>
      <xdr:col>8</xdr:col>
      <xdr:colOff>324971</xdr:colOff>
      <xdr:row>26</xdr:row>
      <xdr:rowOff>0</xdr:rowOff>
    </xdr:from>
    <xdr:to>
      <xdr:col>9</xdr:col>
      <xdr:colOff>578494</xdr:colOff>
      <xdr:row>27</xdr:row>
      <xdr:rowOff>140873</xdr:rowOff>
    </xdr:to>
    <xdr:sp macro="" textlink="">
      <xdr:nvSpPr>
        <xdr:cNvPr id="27" name="1 CuadroTexto"/>
        <xdr:cNvSpPr txBox="1"/>
      </xdr:nvSpPr>
      <xdr:spPr>
        <a:xfrm>
          <a:off x="8706971" y="4457700"/>
          <a:ext cx="1434623" cy="31232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Entra 5ta CB</a:t>
          </a:r>
        </a:p>
      </xdr:txBody>
    </xdr:sp>
    <xdr:clientData/>
  </xdr:twoCellAnchor>
  <xdr:twoCellAnchor>
    <xdr:from>
      <xdr:col>8</xdr:col>
      <xdr:colOff>1040042</xdr:colOff>
      <xdr:row>21</xdr:row>
      <xdr:rowOff>134471</xdr:rowOff>
    </xdr:from>
    <xdr:to>
      <xdr:col>9</xdr:col>
      <xdr:colOff>291354</xdr:colOff>
      <xdr:row>26</xdr:row>
      <xdr:rowOff>0</xdr:rowOff>
    </xdr:to>
    <xdr:cxnSp macro="">
      <xdr:nvCxnSpPr>
        <xdr:cNvPr id="28" name="27 Conector recto de flecha"/>
        <xdr:cNvCxnSpPr>
          <a:stCxn id="27" idx="0"/>
        </xdr:cNvCxnSpPr>
      </xdr:nvCxnSpPr>
      <xdr:spPr>
        <a:xfrm flipV="1">
          <a:off x="9422042" y="3734921"/>
          <a:ext cx="432412" cy="72277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NC/Privada/informes/mensuales/mensual%202012/08%20-%20Agosto%20-2012/mensual%20Agosto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da/informes/mensuales/mensual%202012/02-Febrero%202012/mensual%20SETIEMBRE%20gonza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Smec"/>
      <sheetName val="Intercambios VeoMedidas"/>
      <sheetName val="Hoja1"/>
      <sheetName val="Hoja4"/>
      <sheetName val="Hoja5"/>
      <sheetName val="Tabla Smec"/>
      <sheetName val="DNC"/>
      <sheetName val="Mensual Agosto"/>
      <sheetName val="Mensual Agosto (cont.)"/>
      <sheetName val="Pmax"/>
      <sheetName val="Datos Hidro"/>
      <sheetName val="Temperatura"/>
      <sheetName val="energia"/>
      <sheetName val="hidro"/>
      <sheetName val="termico"/>
      <sheetName val="Gx Distrib."/>
      <sheetName val="Graficas impo"/>
      <sheetName val="Grafica hidro-term"/>
      <sheetName val="Graf detalladas"/>
      <sheetName val="Hoja2"/>
      <sheetName val="Hoja3"/>
    </sheetNames>
    <sheetDataSet>
      <sheetData sheetId="0"/>
      <sheetData sheetId="1">
        <row r="37">
          <cell r="J37" t="str">
            <v>Suministro SG-UY</v>
          </cell>
        </row>
        <row r="38">
          <cell r="I38">
            <v>1</v>
          </cell>
          <cell r="J38">
            <v>5659.7</v>
          </cell>
          <cell r="K38">
            <v>0</v>
          </cell>
          <cell r="L38">
            <v>1737.32</v>
          </cell>
          <cell r="O38">
            <v>5659.7</v>
          </cell>
        </row>
        <row r="39">
          <cell r="I39">
            <v>2</v>
          </cell>
          <cell r="J39">
            <v>6877.63</v>
          </cell>
          <cell r="K39">
            <v>0</v>
          </cell>
          <cell r="L39">
            <v>1736.93</v>
          </cell>
          <cell r="O39">
            <v>6877.63</v>
          </cell>
        </row>
        <row r="40">
          <cell r="I40">
            <v>3</v>
          </cell>
          <cell r="J40">
            <v>10041.280000000001</v>
          </cell>
          <cell r="K40">
            <v>0</v>
          </cell>
          <cell r="L40">
            <v>1616.91</v>
          </cell>
          <cell r="O40">
            <v>10041.280000000001</v>
          </cell>
        </row>
        <row r="41">
          <cell r="I41">
            <v>4</v>
          </cell>
          <cell r="J41">
            <v>7279.58</v>
          </cell>
          <cell r="K41">
            <v>0</v>
          </cell>
          <cell r="L41">
            <v>1737.18</v>
          </cell>
          <cell r="O41">
            <v>7279.58</v>
          </cell>
        </row>
        <row r="42">
          <cell r="I42">
            <v>5</v>
          </cell>
          <cell r="J42">
            <v>5877.64</v>
          </cell>
          <cell r="K42">
            <v>0</v>
          </cell>
          <cell r="L42">
            <v>1738.34</v>
          </cell>
          <cell r="O42">
            <v>5877.64</v>
          </cell>
        </row>
        <row r="43">
          <cell r="I43">
            <v>6</v>
          </cell>
          <cell r="J43">
            <v>5344.52</v>
          </cell>
          <cell r="K43">
            <v>0</v>
          </cell>
          <cell r="L43">
            <v>1735.04</v>
          </cell>
          <cell r="O43">
            <v>5344.52</v>
          </cell>
        </row>
        <row r="44">
          <cell r="I44">
            <v>7</v>
          </cell>
          <cell r="J44">
            <v>3047.88</v>
          </cell>
          <cell r="K44">
            <v>0</v>
          </cell>
          <cell r="L44">
            <v>1017.27</v>
          </cell>
          <cell r="O44">
            <v>3047.88</v>
          </cell>
        </row>
        <row r="45">
          <cell r="I45">
            <v>8</v>
          </cell>
          <cell r="J45">
            <v>4029.66</v>
          </cell>
          <cell r="K45">
            <v>0</v>
          </cell>
          <cell r="L45">
            <v>1738.21</v>
          </cell>
          <cell r="O45">
            <v>4029.66</v>
          </cell>
        </row>
        <row r="46">
          <cell r="I46">
            <v>9</v>
          </cell>
          <cell r="J46">
            <v>9650.48</v>
          </cell>
          <cell r="K46">
            <v>0</v>
          </cell>
          <cell r="L46">
            <v>1737.12</v>
          </cell>
          <cell r="O46">
            <v>9650.48</v>
          </cell>
        </row>
        <row r="47">
          <cell r="I47">
            <v>10</v>
          </cell>
          <cell r="J47">
            <v>8089.63</v>
          </cell>
          <cell r="K47">
            <v>0</v>
          </cell>
          <cell r="L47">
            <v>1736.55</v>
          </cell>
          <cell r="O47">
            <v>8089.63</v>
          </cell>
        </row>
        <row r="48">
          <cell r="I48">
            <v>11</v>
          </cell>
          <cell r="J48">
            <v>7954.6</v>
          </cell>
          <cell r="K48">
            <v>0</v>
          </cell>
          <cell r="L48">
            <v>1738.96</v>
          </cell>
          <cell r="O48">
            <v>7954.6</v>
          </cell>
        </row>
        <row r="49">
          <cell r="I49">
            <v>12</v>
          </cell>
          <cell r="J49">
            <v>7957.48</v>
          </cell>
          <cell r="K49">
            <v>0</v>
          </cell>
          <cell r="L49">
            <v>1739.69</v>
          </cell>
          <cell r="O49">
            <v>7957.48</v>
          </cell>
        </row>
        <row r="50">
          <cell r="I50">
            <v>13</v>
          </cell>
          <cell r="J50">
            <v>13306.64</v>
          </cell>
          <cell r="K50">
            <v>0</v>
          </cell>
          <cell r="L50">
            <v>1737.72</v>
          </cell>
          <cell r="O50">
            <v>13306.64</v>
          </cell>
        </row>
        <row r="51">
          <cell r="I51">
            <v>14</v>
          </cell>
          <cell r="J51">
            <v>15482.03</v>
          </cell>
          <cell r="K51">
            <v>0</v>
          </cell>
          <cell r="L51">
            <v>1738.67</v>
          </cell>
          <cell r="O51">
            <v>15482.03</v>
          </cell>
        </row>
        <row r="52">
          <cell r="I52">
            <v>15</v>
          </cell>
          <cell r="J52">
            <v>15274.38</v>
          </cell>
          <cell r="K52">
            <v>0</v>
          </cell>
          <cell r="L52">
            <v>1737.23</v>
          </cell>
          <cell r="O52">
            <v>15274.38</v>
          </cell>
        </row>
        <row r="53">
          <cell r="I53">
            <v>16</v>
          </cell>
          <cell r="J53">
            <v>16090.53</v>
          </cell>
          <cell r="K53">
            <v>0</v>
          </cell>
          <cell r="L53">
            <v>1737.14</v>
          </cell>
          <cell r="O53">
            <v>16090.53</v>
          </cell>
        </row>
        <row r="54">
          <cell r="I54">
            <v>17</v>
          </cell>
          <cell r="J54">
            <v>9915.8799999999992</v>
          </cell>
          <cell r="K54">
            <v>0</v>
          </cell>
          <cell r="L54">
            <v>1738.69</v>
          </cell>
          <cell r="O54">
            <v>9915.8799999999992</v>
          </cell>
        </row>
        <row r="55">
          <cell r="I55">
            <v>18</v>
          </cell>
          <cell r="J55">
            <v>6895.96</v>
          </cell>
          <cell r="K55">
            <v>0</v>
          </cell>
          <cell r="L55">
            <v>1737.21</v>
          </cell>
          <cell r="O55">
            <v>6895.96</v>
          </cell>
        </row>
        <row r="56">
          <cell r="I56">
            <v>19</v>
          </cell>
          <cell r="J56">
            <v>4614.87</v>
          </cell>
          <cell r="K56">
            <v>0</v>
          </cell>
          <cell r="L56">
            <v>1738.56</v>
          </cell>
          <cell r="O56">
            <v>4614.87</v>
          </cell>
        </row>
        <row r="57">
          <cell r="I57">
            <v>20</v>
          </cell>
          <cell r="J57">
            <v>9734.4</v>
          </cell>
          <cell r="K57">
            <v>0</v>
          </cell>
          <cell r="L57">
            <v>1735.56</v>
          </cell>
          <cell r="O57">
            <v>9734.4</v>
          </cell>
        </row>
        <row r="58">
          <cell r="I58">
            <v>21</v>
          </cell>
          <cell r="J58">
            <v>13323.26</v>
          </cell>
          <cell r="K58">
            <v>0</v>
          </cell>
          <cell r="L58">
            <v>1737.73</v>
          </cell>
          <cell r="O58">
            <v>13323.26</v>
          </cell>
        </row>
        <row r="59">
          <cell r="I59">
            <v>22</v>
          </cell>
          <cell r="J59">
            <v>12732.91</v>
          </cell>
          <cell r="K59">
            <v>0</v>
          </cell>
          <cell r="L59">
            <v>1737.13</v>
          </cell>
          <cell r="O59">
            <v>12732.91</v>
          </cell>
        </row>
        <row r="60">
          <cell r="I60">
            <v>23</v>
          </cell>
          <cell r="J60">
            <v>11269.5</v>
          </cell>
          <cell r="K60">
            <v>0</v>
          </cell>
          <cell r="L60">
            <v>1736.8</v>
          </cell>
          <cell r="O60">
            <v>11269.5</v>
          </cell>
        </row>
        <row r="61">
          <cell r="I61">
            <v>24</v>
          </cell>
          <cell r="J61">
            <v>12102.62</v>
          </cell>
          <cell r="K61">
            <v>0</v>
          </cell>
          <cell r="L61">
            <v>1737</v>
          </cell>
          <cell r="O61">
            <v>12102.62</v>
          </cell>
        </row>
        <row r="62">
          <cell r="I62">
            <v>25</v>
          </cell>
          <cell r="J62">
            <v>9782.08</v>
          </cell>
          <cell r="K62">
            <v>0</v>
          </cell>
          <cell r="L62">
            <v>1740.56</v>
          </cell>
          <cell r="O62">
            <v>9782.08</v>
          </cell>
        </row>
        <row r="63">
          <cell r="I63">
            <v>26</v>
          </cell>
          <cell r="J63">
            <v>11008.99</v>
          </cell>
          <cell r="K63">
            <v>0</v>
          </cell>
          <cell r="L63">
            <v>1741.66</v>
          </cell>
          <cell r="O63">
            <v>11008.99</v>
          </cell>
        </row>
        <row r="64">
          <cell r="I64">
            <v>27</v>
          </cell>
          <cell r="J64">
            <v>16342.8</v>
          </cell>
          <cell r="K64">
            <v>0</v>
          </cell>
          <cell r="L64">
            <v>1738.04</v>
          </cell>
          <cell r="O64">
            <v>16342.8</v>
          </cell>
        </row>
        <row r="65">
          <cell r="I65">
            <v>28</v>
          </cell>
          <cell r="J65">
            <v>11472.34</v>
          </cell>
          <cell r="K65">
            <v>0</v>
          </cell>
          <cell r="L65">
            <v>1738.45</v>
          </cell>
          <cell r="O65">
            <v>11472.34</v>
          </cell>
        </row>
        <row r="66">
          <cell r="I66">
            <v>29</v>
          </cell>
          <cell r="J66">
            <v>9535.36</v>
          </cell>
          <cell r="K66">
            <v>0</v>
          </cell>
          <cell r="L66">
            <v>1737.16</v>
          </cell>
          <cell r="O66">
            <v>9535.36</v>
          </cell>
        </row>
        <row r="67">
          <cell r="I67">
            <v>30</v>
          </cell>
          <cell r="J67">
            <v>7035.64</v>
          </cell>
          <cell r="K67">
            <v>0</v>
          </cell>
          <cell r="L67">
            <v>1736.52</v>
          </cell>
          <cell r="O67">
            <v>7035.64</v>
          </cell>
        </row>
        <row r="68">
          <cell r="I68">
            <v>31</v>
          </cell>
          <cell r="J68">
            <v>6174.27</v>
          </cell>
          <cell r="K68">
            <v>0</v>
          </cell>
          <cell r="L68">
            <v>1606.76</v>
          </cell>
        </row>
        <row r="69">
          <cell r="J69">
            <v>293904.53999999998</v>
          </cell>
          <cell r="K69">
            <v>0</v>
          </cell>
          <cell r="L69">
            <v>52898.11</v>
          </cell>
          <cell r="M69">
            <v>0</v>
          </cell>
        </row>
      </sheetData>
      <sheetData sheetId="2"/>
      <sheetData sheetId="3"/>
      <sheetData sheetId="4"/>
      <sheetData sheetId="5"/>
      <sheetData sheetId="6">
        <row r="8">
          <cell r="DO8" t="str">
            <v xml:space="preserve">Demanda </v>
          </cell>
        </row>
        <row r="9">
          <cell r="DO9">
            <v>31593.305300000004</v>
          </cell>
        </row>
        <row r="10">
          <cell r="DO10">
            <v>31325.248799999998</v>
          </cell>
        </row>
        <row r="11">
          <cell r="DO11">
            <v>31397.823300000011</v>
          </cell>
        </row>
        <row r="12">
          <cell r="DO12">
            <v>29716.935499999992</v>
          </cell>
        </row>
        <row r="13">
          <cell r="DO13">
            <v>27511.423699999996</v>
          </cell>
        </row>
        <row r="14">
          <cell r="DO14">
            <v>30885.44249999999</v>
          </cell>
        </row>
        <row r="15">
          <cell r="DO15">
            <v>29263.347499999996</v>
          </cell>
        </row>
        <row r="16">
          <cell r="DO16">
            <v>28638.345499999999</v>
          </cell>
        </row>
        <row r="17">
          <cell r="DO17">
            <v>29133.886500000008</v>
          </cell>
        </row>
        <row r="18">
          <cell r="DO18">
            <v>28313.001799999998</v>
          </cell>
        </row>
        <row r="19">
          <cell r="DO19">
            <v>26634.876199999999</v>
          </cell>
        </row>
        <row r="20">
          <cell r="DO20">
            <v>24874.692999999999</v>
          </cell>
        </row>
        <row r="21">
          <cell r="DO21">
            <v>29045.970699999998</v>
          </cell>
        </row>
        <row r="22">
          <cell r="DO22">
            <v>30354.6826</v>
          </cell>
        </row>
        <row r="23">
          <cell r="DO23">
            <v>29076.780299999995</v>
          </cell>
        </row>
        <row r="24">
          <cell r="DO24">
            <v>28735.306100000005</v>
          </cell>
        </row>
        <row r="25">
          <cell r="DO25">
            <v>28759.611700000001</v>
          </cell>
        </row>
        <row r="26">
          <cell r="DO26">
            <v>26455.352200000001</v>
          </cell>
        </row>
        <row r="27">
          <cell r="DO27">
            <v>23422.961299999988</v>
          </cell>
        </row>
        <row r="28">
          <cell r="DO28">
            <v>29016.936500000003</v>
          </cell>
        </row>
        <row r="29">
          <cell r="DO29">
            <v>30018.463400000004</v>
          </cell>
        </row>
        <row r="30">
          <cell r="DO30">
            <v>28600.269100000001</v>
          </cell>
        </row>
        <row r="31">
          <cell r="DO31">
            <v>26920.614599999997</v>
          </cell>
        </row>
        <row r="32">
          <cell r="DO32">
            <v>27640.601300000002</v>
          </cell>
        </row>
        <row r="33">
          <cell r="DO33">
            <v>25124.5167</v>
          </cell>
        </row>
        <row r="34">
          <cell r="DO34">
            <v>26349.912499999999</v>
          </cell>
        </row>
        <row r="35">
          <cell r="DO35">
            <v>30608.344599999993</v>
          </cell>
        </row>
        <row r="36">
          <cell r="DO36">
            <v>30288.1407</v>
          </cell>
        </row>
        <row r="37">
          <cell r="DO37">
            <v>29873.640399999993</v>
          </cell>
        </row>
        <row r="38">
          <cell r="DO38">
            <v>28618.313300000002</v>
          </cell>
        </row>
        <row r="39">
          <cell r="DO39">
            <v>27532.417999999994</v>
          </cell>
        </row>
        <row r="40">
          <cell r="DO40">
            <v>885731.16559999995</v>
          </cell>
        </row>
        <row r="43">
          <cell r="G43">
            <v>29344.559400000002</v>
          </cell>
          <cell r="I43">
            <v>62868.203999999991</v>
          </cell>
          <cell r="K43">
            <v>50876.065500000004</v>
          </cell>
          <cell r="M43">
            <v>0</v>
          </cell>
          <cell r="O43">
            <v>-1403.9712</v>
          </cell>
          <cell r="AY43">
            <v>8.9999999999999993E-3</v>
          </cell>
          <cell r="AZ43">
            <v>0</v>
          </cell>
          <cell r="BA43">
            <v>13.956</v>
          </cell>
          <cell r="BB43">
            <v>-93.375000000000014</v>
          </cell>
          <cell r="BD43">
            <v>603.56400000000008</v>
          </cell>
          <cell r="BF43">
            <v>1684.1570000000002</v>
          </cell>
          <cell r="BH43">
            <v>1675.4299999999998</v>
          </cell>
          <cell r="BJ43">
            <v>1473.4759999999999</v>
          </cell>
          <cell r="BL43">
            <v>1849.1009999999997</v>
          </cell>
          <cell r="BN43">
            <v>3111.9065999999998</v>
          </cell>
          <cell r="BP43">
            <v>3028.652</v>
          </cell>
          <cell r="BR43">
            <v>1048.2586000000001</v>
          </cell>
          <cell r="BT43">
            <v>5131.8468000000003</v>
          </cell>
          <cell r="BV43">
            <v>6343.8608000000004</v>
          </cell>
          <cell r="BX43">
            <v>7623.6539999999995</v>
          </cell>
          <cell r="BZ43">
            <v>2476.9870000000014</v>
          </cell>
          <cell r="CB43">
            <v>64.050000000000011</v>
          </cell>
          <cell r="CD43">
            <v>14129.5056</v>
          </cell>
          <cell r="DM43">
            <v>4735.280099999999</v>
          </cell>
        </row>
        <row r="45">
          <cell r="C45">
            <v>-117.19359999999996</v>
          </cell>
          <cell r="Q45">
            <v>86954.737099999998</v>
          </cell>
          <cell r="AC45">
            <v>171782.32500000001</v>
          </cell>
          <cell r="AI45">
            <v>43395.991200000004</v>
          </cell>
          <cell r="AQ45">
            <v>40304.1852</v>
          </cell>
          <cell r="AW45">
            <v>25.635300000000001</v>
          </cell>
        </row>
      </sheetData>
      <sheetData sheetId="7"/>
      <sheetData sheetId="8"/>
      <sheetData sheetId="9">
        <row r="36">
          <cell r="B36">
            <v>1629</v>
          </cell>
        </row>
      </sheetData>
      <sheetData sheetId="10">
        <row r="4">
          <cell r="D4">
            <v>41122</v>
          </cell>
          <cell r="E4">
            <v>41123</v>
          </cell>
          <cell r="F4">
            <v>41124</v>
          </cell>
          <cell r="G4">
            <v>41125</v>
          </cell>
          <cell r="H4">
            <v>41126</v>
          </cell>
          <cell r="I4">
            <v>41127</v>
          </cell>
          <cell r="J4">
            <v>41128</v>
          </cell>
          <cell r="K4">
            <v>41129</v>
          </cell>
          <cell r="L4">
            <v>41130</v>
          </cell>
          <cell r="M4">
            <v>41131</v>
          </cell>
          <cell r="N4">
            <v>41132</v>
          </cell>
          <cell r="O4">
            <v>41133</v>
          </cell>
          <cell r="P4">
            <v>41134</v>
          </cell>
          <cell r="Q4">
            <v>41135</v>
          </cell>
          <cell r="R4">
            <v>41136</v>
          </cell>
          <cell r="S4">
            <v>41137</v>
          </cell>
          <cell r="T4">
            <v>41138</v>
          </cell>
          <cell r="U4">
            <v>41139</v>
          </cell>
          <cell r="V4">
            <v>41140</v>
          </cell>
          <cell r="W4">
            <v>41141</v>
          </cell>
          <cell r="X4">
            <v>41142</v>
          </cell>
          <cell r="Y4">
            <v>41143</v>
          </cell>
          <cell r="Z4">
            <v>41144</v>
          </cell>
          <cell r="AA4">
            <v>41145</v>
          </cell>
          <cell r="AB4">
            <v>41146</v>
          </cell>
          <cell r="AC4">
            <v>41147</v>
          </cell>
          <cell r="AD4">
            <v>41148</v>
          </cell>
          <cell r="AE4">
            <v>41149</v>
          </cell>
          <cell r="AF4">
            <v>41150</v>
          </cell>
          <cell r="AG4">
            <v>41151</v>
          </cell>
          <cell r="AH4">
            <v>41152</v>
          </cell>
        </row>
        <row r="5">
          <cell r="D5">
            <v>32.709719588752371</v>
          </cell>
          <cell r="E5">
            <v>32.720657962328161</v>
          </cell>
          <cell r="F5">
            <v>32.81</v>
          </cell>
          <cell r="G5">
            <v>33.200000000000003</v>
          </cell>
          <cell r="H5">
            <v>33.776575305115784</v>
          </cell>
          <cell r="I5">
            <v>34.221361819157721</v>
          </cell>
          <cell r="J5">
            <v>34.64</v>
          </cell>
          <cell r="K5">
            <v>34.911185490738234</v>
          </cell>
          <cell r="L5">
            <v>34.926904108562127</v>
          </cell>
          <cell r="M5">
            <v>34.89</v>
          </cell>
          <cell r="N5">
            <v>34.936560391969145</v>
          </cell>
          <cell r="O5">
            <v>34.86586300691625</v>
          </cell>
          <cell r="P5">
            <v>34.573652827757584</v>
          </cell>
          <cell r="Q5">
            <v>34.247103466805747</v>
          </cell>
          <cell r="R5">
            <v>33.570030839547059</v>
          </cell>
          <cell r="S5">
            <v>32.922938603969151</v>
          </cell>
          <cell r="T5">
            <v>32.92</v>
          </cell>
          <cell r="U5">
            <v>32.739995148243082</v>
          </cell>
          <cell r="V5">
            <v>33.005189935988696</v>
          </cell>
          <cell r="W5">
            <v>33.479999999999997</v>
          </cell>
          <cell r="X5">
            <v>33.878602441571864</v>
          </cell>
          <cell r="Y5">
            <v>34.19</v>
          </cell>
          <cell r="Z5">
            <v>34.332987222719559</v>
          </cell>
          <cell r="AA5">
            <v>34.06</v>
          </cell>
          <cell r="AB5">
            <v>33.97</v>
          </cell>
          <cell r="AC5">
            <v>33.700000000000003</v>
          </cell>
          <cell r="AD5">
            <v>33.22</v>
          </cell>
          <cell r="AE5">
            <v>32.9</v>
          </cell>
          <cell r="AF5">
            <v>32.696290246130538</v>
          </cell>
          <cell r="AG5">
            <v>32.594026717136273</v>
          </cell>
          <cell r="AH5">
            <v>32.549999999999997</v>
          </cell>
        </row>
        <row r="6">
          <cell r="C6">
            <v>77.341606140136719</v>
          </cell>
          <cell r="D6">
            <v>77.282325744628906</v>
          </cell>
          <cell r="E6">
            <v>77.213249206542969</v>
          </cell>
          <cell r="F6">
            <v>77.150000000000006</v>
          </cell>
          <cell r="G6">
            <v>77.09</v>
          </cell>
          <cell r="H6">
            <v>77.0302734375</v>
          </cell>
          <cell r="I6">
            <v>77.000114440917969</v>
          </cell>
          <cell r="J6">
            <v>76.94</v>
          </cell>
          <cell r="K6">
            <v>76.879631042480469</v>
          </cell>
          <cell r="L6">
            <v>76.879631042480469</v>
          </cell>
          <cell r="M6">
            <v>76.900000000000006</v>
          </cell>
          <cell r="N6">
            <v>76.899703979492188</v>
          </cell>
          <cell r="O6">
            <v>76.959930419921875</v>
          </cell>
          <cell r="P6">
            <v>77.060447692871094</v>
          </cell>
          <cell r="Q6">
            <v>77.060447692871094</v>
          </cell>
          <cell r="R6">
            <v>77.060447692871094</v>
          </cell>
          <cell r="S6">
            <v>77.090644836425781</v>
          </cell>
          <cell r="T6">
            <v>77.09</v>
          </cell>
          <cell r="U6">
            <v>77.213249206542969</v>
          </cell>
          <cell r="V6">
            <v>77.282325744628906</v>
          </cell>
          <cell r="W6">
            <v>77.650000000000006</v>
          </cell>
          <cell r="X6">
            <v>77.897789001464844</v>
          </cell>
          <cell r="Y6">
            <v>78.13</v>
          </cell>
          <cell r="Z6">
            <v>78.307426452636719</v>
          </cell>
          <cell r="AA6">
            <v>78.430000000000007</v>
          </cell>
          <cell r="AB6">
            <v>78.63</v>
          </cell>
          <cell r="AC6">
            <v>78.75</v>
          </cell>
          <cell r="AD6">
            <v>78.900000000000006</v>
          </cell>
          <cell r="AE6">
            <v>78.989999999999995</v>
          </cell>
          <cell r="AF6">
            <v>79.059440612792969</v>
          </cell>
          <cell r="AG6">
            <v>79.059440612792969</v>
          </cell>
          <cell r="AH6">
            <v>79.09</v>
          </cell>
        </row>
        <row r="7">
          <cell r="C7">
            <v>53.729885101318359</v>
          </cell>
          <cell r="AH7">
            <v>54.08</v>
          </cell>
        </row>
        <row r="8">
          <cell r="C8">
            <v>37.964714050292969</v>
          </cell>
          <cell r="AH8">
            <v>39.94</v>
          </cell>
        </row>
        <row r="9">
          <cell r="C9">
            <v>33.69</v>
          </cell>
          <cell r="D9">
            <v>33.49</v>
          </cell>
          <cell r="E9">
            <v>33.36</v>
          </cell>
          <cell r="F9">
            <v>33.36</v>
          </cell>
          <cell r="G9">
            <v>33.74</v>
          </cell>
          <cell r="H9">
            <v>34.31</v>
          </cell>
          <cell r="I9">
            <v>34.479999999999997</v>
          </cell>
          <cell r="J9">
            <v>34.68</v>
          </cell>
          <cell r="K9">
            <v>34.76</v>
          </cell>
          <cell r="L9">
            <v>34.729999999999997</v>
          </cell>
          <cell r="M9">
            <v>34.659999999999997</v>
          </cell>
          <cell r="N9">
            <v>34.729999999999997</v>
          </cell>
          <cell r="O9">
            <v>34.72</v>
          </cell>
          <cell r="P9">
            <v>34.46</v>
          </cell>
          <cell r="Q9">
            <v>33.979999999999997</v>
          </cell>
          <cell r="R9">
            <v>33.42</v>
          </cell>
          <cell r="S9">
            <v>32.81</v>
          </cell>
          <cell r="T9">
            <v>32.564999999999998</v>
          </cell>
          <cell r="U9">
            <v>32.630000000000003</v>
          </cell>
          <cell r="V9">
            <v>32.93</v>
          </cell>
          <cell r="W9">
            <v>33.619999999999997</v>
          </cell>
          <cell r="X9">
            <v>34.229999999999997</v>
          </cell>
          <cell r="Y9">
            <v>34.630000000000003</v>
          </cell>
          <cell r="Z9">
            <v>34.72</v>
          </cell>
          <cell r="AA9">
            <v>34.409999999999997</v>
          </cell>
          <cell r="AB9">
            <v>34.14</v>
          </cell>
          <cell r="AC9">
            <v>33.799999999999997</v>
          </cell>
          <cell r="AD9">
            <v>33.619999999999997</v>
          </cell>
          <cell r="AE9">
            <v>33.5</v>
          </cell>
          <cell r="AF9">
            <v>33.44</v>
          </cell>
          <cell r="AG9">
            <v>33.42</v>
          </cell>
          <cell r="AH9">
            <v>33.44</v>
          </cell>
        </row>
        <row r="10">
          <cell r="D10">
            <v>34.195790774361313</v>
          </cell>
          <cell r="E10">
            <v>33.950189008295943</v>
          </cell>
          <cell r="F10">
            <v>33.880000000000003</v>
          </cell>
          <cell r="G10">
            <v>34.25</v>
          </cell>
          <cell r="H10">
            <v>34.814286607624993</v>
          </cell>
          <cell r="I10">
            <v>34.734497414982137</v>
          </cell>
          <cell r="J10">
            <v>34.72</v>
          </cell>
          <cell r="K10">
            <v>34.606285020476861</v>
          </cell>
          <cell r="L10">
            <v>34.529102283251589</v>
          </cell>
          <cell r="M10">
            <v>34.43</v>
          </cell>
          <cell r="N10">
            <v>34.518984519358298</v>
          </cell>
          <cell r="O10">
            <v>34.572342373799032</v>
          </cell>
          <cell r="P10">
            <v>34.349124041307341</v>
          </cell>
          <cell r="Q10">
            <v>33.712138675251445</v>
          </cell>
          <cell r="R10">
            <v>33.276892020919213</v>
          </cell>
          <cell r="S10">
            <v>32.699402538537527</v>
          </cell>
          <cell r="T10">
            <v>32.700000000000003</v>
          </cell>
          <cell r="U10">
            <v>32.51972839408937</v>
          </cell>
          <cell r="V10">
            <v>32.859934053139625</v>
          </cell>
          <cell r="W10">
            <v>33.770000000000003</v>
          </cell>
          <cell r="X10">
            <v>34.572399727849849</v>
          </cell>
          <cell r="Y10">
            <v>35.049999999999997</v>
          </cell>
          <cell r="Z10">
            <v>35.091175314447412</v>
          </cell>
          <cell r="AA10">
            <v>34.67</v>
          </cell>
          <cell r="AB10">
            <v>34.25</v>
          </cell>
          <cell r="AC10">
            <v>33.909999999999997</v>
          </cell>
          <cell r="AD10">
            <v>34.01</v>
          </cell>
          <cell r="AE10">
            <v>34.06</v>
          </cell>
          <cell r="AF10">
            <v>34.115990389429442</v>
          </cell>
          <cell r="AG10">
            <v>34.161051572708921</v>
          </cell>
          <cell r="AH10">
            <v>34.229999999999997</v>
          </cell>
        </row>
        <row r="14">
          <cell r="D14">
            <v>1189.6767607333024</v>
          </cell>
          <cell r="E14">
            <v>1461.1791277308712</v>
          </cell>
          <cell r="F14">
            <v>1972.0265848565107</v>
          </cell>
          <cell r="G14">
            <v>1574.49069532372</v>
          </cell>
          <cell r="H14">
            <v>1250.5447373732814</v>
          </cell>
          <cell r="I14">
            <v>1101.5155968074796</v>
          </cell>
          <cell r="J14">
            <v>614.05825079042484</v>
          </cell>
          <cell r="K14">
            <v>835.12280402757858</v>
          </cell>
          <cell r="L14">
            <v>2104.1171828073475</v>
          </cell>
          <cell r="M14">
            <v>1467.5804077908288</v>
          </cell>
          <cell r="N14">
            <v>1665.3945617166526</v>
          </cell>
          <cell r="O14">
            <v>1761.7139882251881</v>
          </cell>
          <cell r="P14">
            <v>3037.8779848110016</v>
          </cell>
          <cell r="Q14">
            <v>3593.5798768554955</v>
          </cell>
          <cell r="R14">
            <v>3547.8623768089001</v>
          </cell>
          <cell r="S14">
            <v>3750.7095272631664</v>
          </cell>
          <cell r="T14">
            <v>2702.3811093097352</v>
          </cell>
          <cell r="U14">
            <v>1479.3868610229481</v>
          </cell>
          <cell r="V14">
            <v>971.63361241674943</v>
          </cell>
          <cell r="W14">
            <v>2185.5870133451604</v>
          </cell>
          <cell r="X14">
            <v>3031.2967103418928</v>
          </cell>
          <cell r="Y14">
            <v>2867.0027948940829</v>
          </cell>
          <cell r="Z14">
            <v>2500.7503145854666</v>
          </cell>
          <cell r="AA14">
            <v>2305.2148987141077</v>
          </cell>
          <cell r="AB14">
            <v>2137.9945105091087</v>
          </cell>
          <cell r="AC14">
            <v>2446.6298236191101</v>
          </cell>
          <cell r="AD14">
            <v>3075.2474604359331</v>
          </cell>
          <cell r="AE14">
            <v>2548.5455769998516</v>
          </cell>
          <cell r="AF14">
            <v>2078.9258980794866</v>
          </cell>
          <cell r="AG14">
            <v>1494.1209489310747</v>
          </cell>
          <cell r="AH14">
            <v>1122.0508686602243</v>
          </cell>
        </row>
        <row r="15">
          <cell r="D15">
            <v>680.20398</v>
          </cell>
          <cell r="E15">
            <v>682.40304000000003</v>
          </cell>
          <cell r="F15">
            <v>685.3</v>
          </cell>
          <cell r="G15">
            <v>687.61133999999993</v>
          </cell>
          <cell r="H15">
            <v>687.84281999999996</v>
          </cell>
          <cell r="I15">
            <v>690.62058000000002</v>
          </cell>
          <cell r="J15">
            <v>693.97703999999999</v>
          </cell>
          <cell r="K15">
            <v>491.54777999999999</v>
          </cell>
          <cell r="L15">
            <v>191.31822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77.661540000000002</v>
          </cell>
          <cell r="R15">
            <v>128.12418</v>
          </cell>
          <cell r="S15">
            <v>337.26636000000002</v>
          </cell>
          <cell r="T15">
            <v>337.26</v>
          </cell>
          <cell r="U15">
            <v>0</v>
          </cell>
          <cell r="V15">
            <v>28.240559999999999</v>
          </cell>
          <cell r="W15">
            <v>7.6388400000000001</v>
          </cell>
          <cell r="X15">
            <v>30.55536</v>
          </cell>
          <cell r="Y15">
            <v>23.495219999999996</v>
          </cell>
          <cell r="Z15">
            <v>0</v>
          </cell>
          <cell r="AA15">
            <v>0</v>
          </cell>
          <cell r="AB15">
            <v>8.7962399999999992</v>
          </cell>
          <cell r="AC15">
            <v>147.68423999999999</v>
          </cell>
          <cell r="AD15">
            <v>0</v>
          </cell>
          <cell r="AE15">
            <v>674.06975999999997</v>
          </cell>
          <cell r="AF15">
            <v>680.08823999999993</v>
          </cell>
          <cell r="AG15">
            <v>680.08823999999993</v>
          </cell>
          <cell r="AH15">
            <v>676.4</v>
          </cell>
        </row>
        <row r="17">
          <cell r="D17">
            <v>730.08791999999994</v>
          </cell>
          <cell r="E17">
            <v>616.08402000000001</v>
          </cell>
          <cell r="F17">
            <v>334.6</v>
          </cell>
          <cell r="G17">
            <v>243.97991999999996</v>
          </cell>
          <cell r="H17">
            <v>234.37350000000001</v>
          </cell>
          <cell r="I17">
            <v>877.54067999999995</v>
          </cell>
          <cell r="J17">
            <v>1146.52044</v>
          </cell>
          <cell r="K17">
            <v>1102.77072</v>
          </cell>
          <cell r="L17">
            <v>582.63516000000004</v>
          </cell>
          <cell r="M17">
            <v>960.76</v>
          </cell>
          <cell r="N17">
            <v>828.23544000000004</v>
          </cell>
          <cell r="O17">
            <v>727.19441999999992</v>
          </cell>
          <cell r="P17">
            <v>526.15404000000001</v>
          </cell>
          <cell r="Q17">
            <v>617.24141999999995</v>
          </cell>
          <cell r="R17">
            <v>414.11772000000002</v>
          </cell>
          <cell r="S17">
            <v>95.60123999999999</v>
          </cell>
          <cell r="T17">
            <v>95.6</v>
          </cell>
          <cell r="U17">
            <v>1255.4317799999999</v>
          </cell>
          <cell r="V17">
            <v>1286.7973200000001</v>
          </cell>
          <cell r="W17">
            <v>1277.0751600000001</v>
          </cell>
          <cell r="X17">
            <v>1396.1716199999998</v>
          </cell>
          <cell r="Y17">
            <v>1546.2864</v>
          </cell>
          <cell r="Z17">
            <v>1519.8976799999998</v>
          </cell>
          <cell r="AA17">
            <v>1367.24</v>
          </cell>
          <cell r="AB17">
            <v>1225.9180799999999</v>
          </cell>
          <cell r="AC17">
            <v>1267.00578</v>
          </cell>
          <cell r="AD17">
            <v>1236.3399999999999</v>
          </cell>
          <cell r="AE17">
            <v>1269.0891000000001</v>
          </cell>
          <cell r="AF17">
            <v>1265.3854200000001</v>
          </cell>
          <cell r="AG17">
            <v>1251.0336600000001</v>
          </cell>
          <cell r="AH17">
            <v>1215.5</v>
          </cell>
        </row>
        <row r="22">
          <cell r="D22">
            <v>769.06256305182433</v>
          </cell>
          <cell r="E22">
            <v>1399.2550346145013</v>
          </cell>
          <cell r="F22">
            <v>2037</v>
          </cell>
          <cell r="G22">
            <v>2644.3067438879266</v>
          </cell>
          <cell r="H22">
            <v>3023.1788043891834</v>
          </cell>
          <cell r="I22">
            <v>2663.6005996170079</v>
          </cell>
          <cell r="J22">
            <v>2208.660662826991</v>
          </cell>
          <cell r="K22">
            <v>1831.6625517203076</v>
          </cell>
          <cell r="L22">
            <v>1829.8587866192386</v>
          </cell>
          <cell r="M22">
            <v>1532.5</v>
          </cell>
          <cell r="N22">
            <v>1554.5938276862753</v>
          </cell>
          <cell r="O22">
            <v>1256.707760080634</v>
          </cell>
          <cell r="P22">
            <v>1277.7484575541939</v>
          </cell>
          <cell r="Q22">
            <v>1255.8768516786276</v>
          </cell>
          <cell r="R22">
            <v>1254</v>
          </cell>
          <cell r="S22">
            <v>1042.675815183311</v>
          </cell>
          <cell r="T22">
            <v>1132.5</v>
          </cell>
          <cell r="U22">
            <v>1892.6548124336141</v>
          </cell>
          <cell r="V22">
            <v>1753.5951782128095</v>
          </cell>
          <cell r="W22">
            <v>3370.4894502083071</v>
          </cell>
          <cell r="X22">
            <v>3847.6767281936127</v>
          </cell>
          <cell r="Y22">
            <v>3453.4411175636678</v>
          </cell>
          <cell r="Z22">
            <v>2607.1534830231585</v>
          </cell>
          <cell r="AA22">
            <v>2030.5</v>
          </cell>
          <cell r="AB22">
            <v>1551.3175144061206</v>
          </cell>
          <cell r="AC22">
            <v>1121.7527021678825</v>
          </cell>
          <cell r="AD22">
            <v>1004</v>
          </cell>
          <cell r="AE22">
            <v>1085.1825593504343</v>
          </cell>
          <cell r="AF22">
            <v>1109.242250811199</v>
          </cell>
          <cell r="AG22">
            <v>970.23094652412044</v>
          </cell>
          <cell r="AH22">
            <v>914</v>
          </cell>
        </row>
        <row r="23">
          <cell r="D23">
            <v>63.537168056945802</v>
          </cell>
          <cell r="E23">
            <v>-32.329341820678678</v>
          </cell>
          <cell r="F23">
            <v>101.96</v>
          </cell>
          <cell r="G23">
            <v>82.716370059814381</v>
          </cell>
          <cell r="H23">
            <v>86.755900215454062</v>
          </cell>
          <cell r="I23">
            <v>391.4678862515259</v>
          </cell>
          <cell r="J23">
            <v>98.458703703918445</v>
          </cell>
          <cell r="K23">
            <v>-100.33911136505128</v>
          </cell>
          <cell r="L23">
            <v>191.31822</v>
          </cell>
          <cell r="M23">
            <v>226.15</v>
          </cell>
          <cell r="N23">
            <v>0</v>
          </cell>
          <cell r="O23">
            <v>593.04586315155029</v>
          </cell>
          <cell r="P23">
            <v>996.6826229095459</v>
          </cell>
          <cell r="Q23">
            <v>77.661540000000002</v>
          </cell>
          <cell r="R23">
            <v>157.97999999999999</v>
          </cell>
          <cell r="S23">
            <v>638.27340860687264</v>
          </cell>
          <cell r="T23">
            <v>668.5</v>
          </cell>
          <cell r="U23">
            <v>304.74335289001465</v>
          </cell>
          <cell r="V23">
            <v>742.97294182067867</v>
          </cell>
          <cell r="W23">
            <v>3870.6794474523927</v>
          </cell>
          <cell r="X23">
            <v>2722.3997880624388</v>
          </cell>
          <cell r="Y23">
            <v>2558.7239273135374</v>
          </cell>
          <cell r="Z23">
            <v>2023.7192687988281</v>
          </cell>
          <cell r="AA23">
            <v>1387.15</v>
          </cell>
          <cell r="AB23">
            <v>1760.736624864807</v>
          </cell>
          <cell r="AC23">
            <v>1558.075639383545</v>
          </cell>
          <cell r="AD23">
            <v>1804.97</v>
          </cell>
          <cell r="AE23">
            <v>1757.0129973046874</v>
          </cell>
          <cell r="AF23">
            <v>1528.5990794622803</v>
          </cell>
          <cell r="AG23">
            <v>680.08823999999993</v>
          </cell>
          <cell r="AH23">
            <v>1081.3599999999999</v>
          </cell>
        </row>
        <row r="25">
          <cell r="D25">
            <v>51.388559999999984</v>
          </cell>
          <cell r="E25">
            <v>33.924863178863575</v>
          </cell>
          <cell r="F25">
            <v>764.58</v>
          </cell>
          <cell r="G25">
            <v>-16.384945308837928</v>
          </cell>
          <cell r="H25">
            <v>20.439852481384264</v>
          </cell>
          <cell r="I25">
            <v>47.548886912841681</v>
          </cell>
          <cell r="J25">
            <v>-7.5295275471496552</v>
          </cell>
          <cell r="K25">
            <v>88.509017894897511</v>
          </cell>
          <cell r="L25">
            <v>109.0635604582215</v>
          </cell>
          <cell r="M25">
            <v>152.66</v>
          </cell>
          <cell r="N25">
            <v>18.263171895446817</v>
          </cell>
          <cell r="O25">
            <v>163.803762667694</v>
          </cell>
          <cell r="P25">
            <v>162.51767662170411</v>
          </cell>
          <cell r="Q25">
            <v>49.789517133636423</v>
          </cell>
          <cell r="R25">
            <v>309.72000000000003</v>
          </cell>
          <cell r="S25">
            <v>82.511153022766052</v>
          </cell>
          <cell r="T25">
            <v>315.16000000000003</v>
          </cell>
          <cell r="U25">
            <v>2078.7660850520324</v>
          </cell>
          <cell r="V25">
            <v>2326.6511880812077</v>
          </cell>
          <cell r="W25">
            <v>3314.4691647230529</v>
          </cell>
          <cell r="X25">
            <v>3664.6404949868765</v>
          </cell>
          <cell r="Y25">
            <v>2731.7669362399292</v>
          </cell>
          <cell r="Z25">
            <v>2118.3464391503908</v>
          </cell>
          <cell r="AA25">
            <v>1643.4</v>
          </cell>
          <cell r="AB25">
            <v>1650.3941661932372</v>
          </cell>
          <cell r="AC25">
            <v>1643.2303845341492</v>
          </cell>
          <cell r="AD25">
            <v>1551.4</v>
          </cell>
          <cell r="AE25">
            <v>879.44370284317029</v>
          </cell>
          <cell r="AF25">
            <v>447.35829356414808</v>
          </cell>
          <cell r="AG25">
            <v>274.84268700119026</v>
          </cell>
          <cell r="AH25">
            <v>944.67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716.31485999999995</v>
          </cell>
          <cell r="Y32">
            <v>2029.6166400000002</v>
          </cell>
          <cell r="Z32">
            <v>1500.6848399999999</v>
          </cell>
          <cell r="AA32">
            <v>777.89</v>
          </cell>
          <cell r="AB32">
            <v>425.92319999999995</v>
          </cell>
          <cell r="AC32">
            <v>225.69299999999998</v>
          </cell>
          <cell r="AD32">
            <v>226.27</v>
          </cell>
          <cell r="AE32">
            <v>225.80874000000003</v>
          </cell>
          <cell r="AF32">
            <v>207.98477999999997</v>
          </cell>
          <cell r="AG32">
            <v>0</v>
          </cell>
          <cell r="AH32">
            <v>0</v>
          </cell>
        </row>
        <row r="37">
          <cell r="C37">
            <v>0</v>
          </cell>
        </row>
        <row r="38">
          <cell r="C38">
            <v>0.201958707456</v>
          </cell>
        </row>
        <row r="39">
          <cell r="C39">
            <v>0.54744647558400006</v>
          </cell>
        </row>
        <row r="40">
          <cell r="C40">
            <v>0</v>
          </cell>
        </row>
        <row r="48">
          <cell r="C48">
            <v>126</v>
          </cell>
        </row>
        <row r="49">
          <cell r="C49">
            <v>225</v>
          </cell>
        </row>
        <row r="50">
          <cell r="C50">
            <v>204</v>
          </cell>
        </row>
      </sheetData>
      <sheetData sheetId="11">
        <row r="3">
          <cell r="C3">
            <v>1</v>
          </cell>
          <cell r="D3">
            <v>2</v>
          </cell>
          <cell r="E3">
            <v>3</v>
          </cell>
          <cell r="F3">
            <v>4</v>
          </cell>
          <cell r="G3">
            <v>5</v>
          </cell>
          <cell r="H3">
            <v>6</v>
          </cell>
          <cell r="I3">
            <v>7</v>
          </cell>
          <cell r="J3">
            <v>8</v>
          </cell>
          <cell r="K3">
            <v>9</v>
          </cell>
          <cell r="L3">
            <v>10</v>
          </cell>
          <cell r="M3">
            <v>11</v>
          </cell>
          <cell r="N3">
            <v>12</v>
          </cell>
          <cell r="O3">
            <v>13</v>
          </cell>
          <cell r="P3">
            <v>14</v>
          </cell>
          <cell r="Q3">
            <v>15</v>
          </cell>
          <cell r="R3">
            <v>16</v>
          </cell>
          <cell r="S3">
            <v>17</v>
          </cell>
          <cell r="T3">
            <v>18</v>
          </cell>
          <cell r="U3">
            <v>19</v>
          </cell>
          <cell r="V3">
            <v>20</v>
          </cell>
          <cell r="W3">
            <v>21</v>
          </cell>
          <cell r="X3">
            <v>22</v>
          </cell>
          <cell r="Y3">
            <v>23</v>
          </cell>
          <cell r="Z3">
            <v>24</v>
          </cell>
          <cell r="AA3">
            <v>25</v>
          </cell>
          <cell r="AB3">
            <v>26</v>
          </cell>
          <cell r="AC3">
            <v>27</v>
          </cell>
          <cell r="AD3">
            <v>28</v>
          </cell>
          <cell r="AE3">
            <v>29</v>
          </cell>
          <cell r="AF3">
            <v>30</v>
          </cell>
          <cell r="AG3">
            <v>31</v>
          </cell>
        </row>
        <row r="4">
          <cell r="C4">
            <v>16</v>
          </cell>
          <cell r="D4">
            <v>13</v>
          </cell>
          <cell r="E4">
            <v>13</v>
          </cell>
          <cell r="F4">
            <v>11</v>
          </cell>
          <cell r="G4">
            <v>13</v>
          </cell>
          <cell r="H4">
            <v>15</v>
          </cell>
          <cell r="I4">
            <v>22</v>
          </cell>
          <cell r="J4">
            <v>18</v>
          </cell>
          <cell r="K4">
            <v>17</v>
          </cell>
          <cell r="L4">
            <v>21</v>
          </cell>
          <cell r="M4">
            <v>19</v>
          </cell>
          <cell r="N4">
            <v>18</v>
          </cell>
          <cell r="O4">
            <v>18</v>
          </cell>
          <cell r="P4">
            <v>18</v>
          </cell>
          <cell r="Q4">
            <v>20</v>
          </cell>
          <cell r="R4">
            <v>17</v>
          </cell>
          <cell r="S4">
            <v>19</v>
          </cell>
          <cell r="T4">
            <v>20</v>
          </cell>
          <cell r="U4">
            <v>18</v>
          </cell>
          <cell r="V4">
            <v>14</v>
          </cell>
          <cell r="W4">
            <v>14</v>
          </cell>
          <cell r="X4">
            <v>25</v>
          </cell>
          <cell r="Y4">
            <v>30</v>
          </cell>
          <cell r="Z4">
            <v>20</v>
          </cell>
          <cell r="AA4">
            <v>10</v>
          </cell>
          <cell r="AB4">
            <v>10</v>
          </cell>
          <cell r="AC4">
            <v>12</v>
          </cell>
          <cell r="AD4">
            <v>13</v>
          </cell>
          <cell r="AE4">
            <v>18</v>
          </cell>
          <cell r="AF4">
            <v>20</v>
          </cell>
          <cell r="AG4">
            <v>20</v>
          </cell>
        </row>
        <row r="5">
          <cell r="C5">
            <v>9</v>
          </cell>
          <cell r="D5">
            <v>7</v>
          </cell>
          <cell r="E5">
            <v>11</v>
          </cell>
          <cell r="F5">
            <v>8</v>
          </cell>
          <cell r="G5">
            <v>6</v>
          </cell>
          <cell r="H5">
            <v>4</v>
          </cell>
          <cell r="I5">
            <v>11</v>
          </cell>
          <cell r="J5">
            <v>10</v>
          </cell>
          <cell r="K5">
            <v>11</v>
          </cell>
          <cell r="L5">
            <v>10</v>
          </cell>
          <cell r="M5">
            <v>12</v>
          </cell>
          <cell r="N5">
            <v>5</v>
          </cell>
          <cell r="O5">
            <v>4</v>
          </cell>
          <cell r="P5">
            <v>8</v>
          </cell>
          <cell r="Q5">
            <v>14</v>
          </cell>
          <cell r="R5">
            <v>13</v>
          </cell>
          <cell r="S5">
            <v>13</v>
          </cell>
          <cell r="T5">
            <v>14</v>
          </cell>
          <cell r="U5">
            <v>11</v>
          </cell>
          <cell r="V5">
            <v>12</v>
          </cell>
          <cell r="W5">
            <v>10</v>
          </cell>
          <cell r="X5">
            <v>9</v>
          </cell>
          <cell r="Y5">
            <v>20</v>
          </cell>
          <cell r="Z5">
            <v>10</v>
          </cell>
          <cell r="AA5">
            <v>7</v>
          </cell>
          <cell r="AB5">
            <v>7</v>
          </cell>
          <cell r="AC5">
            <v>8</v>
          </cell>
          <cell r="AD5">
            <v>9</v>
          </cell>
          <cell r="AE5">
            <v>6</v>
          </cell>
          <cell r="AF5">
            <v>10</v>
          </cell>
          <cell r="AG5">
            <v>9</v>
          </cell>
        </row>
      </sheetData>
      <sheetData sheetId="12">
        <row r="57">
          <cell r="AO57">
            <v>6.182898993384045E-2</v>
          </cell>
          <cell r="AP57">
            <v>6.1865354518413573E-2</v>
          </cell>
          <cell r="AQ57">
            <v>3.4517684082220335E-2</v>
          </cell>
          <cell r="AR57">
            <v>2.3520164021521239E-2</v>
          </cell>
          <cell r="AS57">
            <v>5.4926293168887641E-2</v>
          </cell>
          <cell r="AT57">
            <v>7.4523580798318889E-2</v>
          </cell>
          <cell r="AU57">
            <v>4.1578155602021827E-2</v>
          </cell>
          <cell r="AV57">
            <v>7.1505328098336873E-2</v>
          </cell>
          <cell r="AW57">
            <v>3.1469061470970061E-2</v>
          </cell>
          <cell r="AX57">
            <v>4.0205834808776153E-2</v>
          </cell>
          <cell r="AY57">
            <v>4.7406750714902524E-2</v>
          </cell>
          <cell r="AZ57">
            <v>-2.1649054072473084E-2</v>
          </cell>
        </row>
        <row r="63">
          <cell r="AO63">
            <v>9.6602865895835555E-2</v>
          </cell>
          <cell r="AP63">
            <v>0.12287052048160363</v>
          </cell>
          <cell r="AQ63">
            <v>7.9576911518457694E-2</v>
          </cell>
          <cell r="AR63">
            <v>5.6212043140551504E-2</v>
          </cell>
          <cell r="AS63">
            <v>3.8428160154122537E-2</v>
          </cell>
          <cell r="AT63">
            <v>6.8808597206311939E-2</v>
          </cell>
          <cell r="AU63">
            <v>8.7909672019104157E-2</v>
          </cell>
          <cell r="AV63">
            <v>3.3386726135627987E-2</v>
          </cell>
        </row>
        <row r="69">
          <cell r="AO69">
            <v>3.2749036136376031E-2</v>
          </cell>
          <cell r="AP69">
            <v>5.7450943006665645E-2</v>
          </cell>
          <cell r="AQ69">
            <v>4.3555782689410405E-2</v>
          </cell>
          <cell r="AR69">
            <v>3.1940630256447999E-2</v>
          </cell>
          <cell r="AS69">
            <v>-1.5639133389316107E-2</v>
          </cell>
          <cell r="AT69">
            <v>-5.3186209164075571E-3</v>
          </cell>
          <cell r="AU69">
            <v>4.4482035426619548E-2</v>
          </cell>
          <cell r="AV69">
            <v>-3.5574813267947203E-2</v>
          </cell>
        </row>
        <row r="71">
          <cell r="AV71">
            <v>1.7929774733919102E-2</v>
          </cell>
        </row>
        <row r="72">
          <cell r="AV72">
            <v>1.9516487424953377E-2</v>
          </cell>
        </row>
      </sheetData>
      <sheetData sheetId="13">
        <row r="3">
          <cell r="Y3" t="str">
            <v>Terra</v>
          </cell>
          <cell r="Z3" t="str">
            <v>Baygorria</v>
          </cell>
          <cell r="AA3" t="str">
            <v>Palmar</v>
          </cell>
        </row>
        <row r="5">
          <cell r="W5">
            <v>9607.6916999999994</v>
          </cell>
          <cell r="AN5">
            <v>3092.2272000000003</v>
          </cell>
          <cell r="AO5">
            <v>2118.5712000000003</v>
          </cell>
          <cell r="AP5">
            <v>4396.8932999999997</v>
          </cell>
        </row>
        <row r="6">
          <cell r="W6">
            <v>8926.1794000000009</v>
          </cell>
          <cell r="AN6">
            <v>3091.9596000000001</v>
          </cell>
          <cell r="AO6">
            <v>2050.5631000000003</v>
          </cell>
          <cell r="AP6">
            <v>3783.6566999999995</v>
          </cell>
        </row>
        <row r="7">
          <cell r="W7">
            <v>7443.5048000000006</v>
          </cell>
          <cell r="AN7">
            <v>3095.2787999999996</v>
          </cell>
          <cell r="AO7">
            <v>2216.2384999999999</v>
          </cell>
          <cell r="AP7">
            <v>2131.9875000000002</v>
          </cell>
        </row>
        <row r="8">
          <cell r="W8">
            <v>7037.0099000000009</v>
          </cell>
          <cell r="AN8">
            <v>3096.2544000000003</v>
          </cell>
          <cell r="AO8">
            <v>2361.4805000000001</v>
          </cell>
          <cell r="AP8">
            <v>1579.2750000000001</v>
          </cell>
        </row>
        <row r="9">
          <cell r="W9">
            <v>6534.5627999999997</v>
          </cell>
          <cell r="AN9">
            <v>3095.1972000000001</v>
          </cell>
          <cell r="AO9">
            <v>1916.7905999999998</v>
          </cell>
          <cell r="AP9">
            <v>1522.575</v>
          </cell>
        </row>
        <row r="10">
          <cell r="W10">
            <v>10500.3614</v>
          </cell>
          <cell r="AN10">
            <v>3096.3348000000001</v>
          </cell>
          <cell r="AO10">
            <v>2111.9708000000001</v>
          </cell>
          <cell r="AP10">
            <v>5292.0558000000001</v>
          </cell>
        </row>
        <row r="11">
          <cell r="W11">
            <v>12313.327599999999</v>
          </cell>
          <cell r="AN11">
            <v>3095.7924000000003</v>
          </cell>
          <cell r="AO11">
            <v>2414.3226999999997</v>
          </cell>
          <cell r="AP11">
            <v>6803.2125000000005</v>
          </cell>
        </row>
        <row r="12">
          <cell r="W12">
            <v>10636.7955</v>
          </cell>
          <cell r="AN12">
            <v>2224.4207999999999</v>
          </cell>
          <cell r="AO12">
            <v>1928.2121999999999</v>
          </cell>
          <cell r="AP12">
            <v>6484.1625000000004</v>
          </cell>
        </row>
        <row r="13">
          <cell r="W13">
            <v>4916.4506000000001</v>
          </cell>
          <cell r="AN13">
            <v>876.36599999999999</v>
          </cell>
          <cell r="AO13">
            <v>597.6404</v>
          </cell>
          <cell r="AP13">
            <v>3442.4442000000004</v>
          </cell>
        </row>
        <row r="14">
          <cell r="W14">
            <v>5597.6821999999993</v>
          </cell>
          <cell r="AN14">
            <v>0</v>
          </cell>
          <cell r="AO14">
            <v>-6.7861000000000002</v>
          </cell>
          <cell r="AP14">
            <v>5604.4683000000005</v>
          </cell>
        </row>
        <row r="15">
          <cell r="W15">
            <v>4916.9224999999997</v>
          </cell>
          <cell r="AN15">
            <v>0</v>
          </cell>
          <cell r="AO15">
            <v>-6.0784000000000002</v>
          </cell>
          <cell r="AP15">
            <v>4923.0009</v>
          </cell>
        </row>
        <row r="16">
          <cell r="W16">
            <v>5052.1633999999995</v>
          </cell>
          <cell r="AN16">
            <v>0</v>
          </cell>
          <cell r="AO16">
            <v>748.92589999999996</v>
          </cell>
          <cell r="AP16">
            <v>4303.2375000000002</v>
          </cell>
        </row>
        <row r="17">
          <cell r="W17">
            <v>3612.9471999999996</v>
          </cell>
          <cell r="AN17">
            <v>0</v>
          </cell>
          <cell r="AO17">
            <v>406.52890000000002</v>
          </cell>
          <cell r="AP17">
            <v>3206.4182999999998</v>
          </cell>
        </row>
        <row r="18">
          <cell r="W18">
            <v>4054.5195999999996</v>
          </cell>
          <cell r="AN18">
            <v>361.17959999999999</v>
          </cell>
          <cell r="AO18">
            <v>-7.2916999999999996</v>
          </cell>
          <cell r="AP18">
            <v>3700.6316999999999</v>
          </cell>
        </row>
        <row r="19">
          <cell r="W19">
            <v>3731.3826000000004</v>
          </cell>
          <cell r="AN19">
            <v>591.54359999999997</v>
          </cell>
          <cell r="AO19">
            <v>631.82069999999999</v>
          </cell>
          <cell r="AP19">
            <v>2508.0183000000002</v>
          </cell>
        </row>
        <row r="20">
          <cell r="W20">
            <v>2847.5313000000001</v>
          </cell>
          <cell r="AN20">
            <v>1557.8448000000001</v>
          </cell>
          <cell r="AO20">
            <v>692.87399999999991</v>
          </cell>
          <cell r="AP20">
            <v>596.8125</v>
          </cell>
        </row>
        <row r="21">
          <cell r="W21">
            <v>8730.0537000000004</v>
          </cell>
          <cell r="AN21">
            <v>1787.1576</v>
          </cell>
          <cell r="AO21">
            <v>2113.7220000000002</v>
          </cell>
          <cell r="AP21">
            <v>4829.1741000000002</v>
          </cell>
        </row>
        <row r="22">
          <cell r="W22">
            <v>9445.902399999999</v>
          </cell>
          <cell r="AN22">
            <v>0</v>
          </cell>
          <cell r="AO22">
            <v>2452.1697999999997</v>
          </cell>
          <cell r="AP22">
            <v>6993.7325999999994</v>
          </cell>
        </row>
        <row r="23">
          <cell r="W23">
            <v>9664.8685000000005</v>
          </cell>
          <cell r="AN23">
            <v>133.86600000000001</v>
          </cell>
          <cell r="AO23">
            <v>2196.9600999999998</v>
          </cell>
          <cell r="AP23">
            <v>7334.0424000000003</v>
          </cell>
        </row>
        <row r="24">
          <cell r="W24">
            <v>9374.8809999999994</v>
          </cell>
          <cell r="AN24">
            <v>36.044400000000003</v>
          </cell>
          <cell r="AO24">
            <v>1905.0049000000001</v>
          </cell>
          <cell r="AP24">
            <v>7433.8317000000006</v>
          </cell>
        </row>
        <row r="25">
          <cell r="W25">
            <v>9788.1472000000012</v>
          </cell>
          <cell r="AN25">
            <v>152.982</v>
          </cell>
          <cell r="AO25">
            <v>1878.8526999999999</v>
          </cell>
          <cell r="AP25">
            <v>7756.3125</v>
          </cell>
        </row>
        <row r="26">
          <cell r="W26">
            <v>9665.6055000000015</v>
          </cell>
          <cell r="AN26">
            <v>102.87119999999999</v>
          </cell>
          <cell r="AO26">
            <v>1834.9410000000003</v>
          </cell>
          <cell r="AP26">
            <v>7727.7932999999994</v>
          </cell>
        </row>
        <row r="27">
          <cell r="W27">
            <v>7844.4013999999997</v>
          </cell>
          <cell r="AN27">
            <v>0</v>
          </cell>
          <cell r="AO27">
            <v>21.826400000000003</v>
          </cell>
          <cell r="AP27">
            <v>7822.5749999999998</v>
          </cell>
        </row>
        <row r="28">
          <cell r="W28">
            <v>7645.7083000000002</v>
          </cell>
          <cell r="AN28">
            <v>0</v>
          </cell>
          <cell r="AO28">
            <v>-6.6551</v>
          </cell>
          <cell r="AP28">
            <v>7652.3634000000002</v>
          </cell>
        </row>
        <row r="29">
          <cell r="W29">
            <v>7663.7911000000004</v>
          </cell>
          <cell r="AN29">
            <v>41.85</v>
          </cell>
          <cell r="AO29">
            <v>330.30939999999998</v>
          </cell>
          <cell r="AP29">
            <v>7291.6316999999999</v>
          </cell>
        </row>
        <row r="30">
          <cell r="W30">
            <v>8734.0049999999992</v>
          </cell>
          <cell r="AN30">
            <v>725.24519999999995</v>
          </cell>
          <cell r="AO30">
            <v>189.054</v>
          </cell>
          <cell r="AP30">
            <v>7819.7057999999997</v>
          </cell>
        </row>
        <row r="31">
          <cell r="W31">
            <v>7678.2955999999995</v>
          </cell>
          <cell r="AN31">
            <v>0</v>
          </cell>
          <cell r="AO31">
            <v>-7.9294000000000002</v>
          </cell>
          <cell r="AP31">
            <v>7686.2250000000004</v>
          </cell>
        </row>
        <row r="32">
          <cell r="W32">
            <v>12225.978999999999</v>
          </cell>
          <cell r="AN32">
            <v>3255.6612000000005</v>
          </cell>
          <cell r="AO32">
            <v>1105.3302999999999</v>
          </cell>
          <cell r="AP32">
            <v>7864.9875000000011</v>
          </cell>
        </row>
        <row r="33">
          <cell r="W33">
            <v>13071.6675</v>
          </cell>
          <cell r="AN33">
            <v>3295.3488000000002</v>
          </cell>
          <cell r="AO33">
            <v>1945.4187000000002</v>
          </cell>
          <cell r="AP33">
            <v>7830.9</v>
          </cell>
        </row>
        <row r="34">
          <cell r="W34">
            <v>13426.739800000001</v>
          </cell>
          <cell r="AN34">
            <v>3295.4592000000002</v>
          </cell>
          <cell r="AO34">
            <v>2299.0306</v>
          </cell>
          <cell r="AP34">
            <v>7832.25</v>
          </cell>
        </row>
        <row r="35">
          <cell r="W35">
            <v>12793.422900000001</v>
          </cell>
          <cell r="AN35">
            <v>3295.1064000000001</v>
          </cell>
          <cell r="AO35">
            <v>1870.3665000000001</v>
          </cell>
          <cell r="AP35">
            <v>7627.95</v>
          </cell>
        </row>
        <row r="37">
          <cell r="AH37">
            <v>0</v>
          </cell>
          <cell r="AI37">
            <v>0</v>
          </cell>
          <cell r="AJ37">
            <v>0</v>
          </cell>
          <cell r="AL37">
            <v>0</v>
          </cell>
        </row>
      </sheetData>
      <sheetData sheetId="14">
        <row r="3">
          <cell r="AN3" t="str">
            <v>CTR</v>
          </cell>
          <cell r="AP3" t="str">
            <v>APR</v>
          </cell>
          <cell r="AQ3" t="str">
            <v>Unidad 5 C.Batlle</v>
          </cell>
          <cell r="AR3" t="str">
            <v>Unidad 6 C.Batlle</v>
          </cell>
          <cell r="AS3" t="str">
            <v>C.Batlle Sala B</v>
          </cell>
          <cell r="AT3" t="str">
            <v>Motores C.Batlle</v>
          </cell>
        </row>
        <row r="5">
          <cell r="AK5">
            <v>13627.370699999999</v>
          </cell>
          <cell r="AM5">
            <v>6356.6493</v>
          </cell>
          <cell r="AN5">
            <v>-44.792999999999999</v>
          </cell>
          <cell r="AP5">
            <v>1659.7798</v>
          </cell>
          <cell r="AQ5">
            <v>1674.7560000000001</v>
          </cell>
          <cell r="AR5">
            <v>2276.5320000000002</v>
          </cell>
          <cell r="AS5">
            <v>-3.7414000000000001</v>
          </cell>
          <cell r="AT5">
            <v>1708.1880000000001</v>
          </cell>
        </row>
        <row r="6">
          <cell r="AK6">
            <v>12907.046700000001</v>
          </cell>
          <cell r="AM6">
            <v>6144.3431</v>
          </cell>
          <cell r="AN6">
            <v>-43.011000000000003</v>
          </cell>
          <cell r="AP6">
            <v>991.52</v>
          </cell>
          <cell r="AQ6">
            <v>1629.5183999999999</v>
          </cell>
          <cell r="AR6">
            <v>2464.56</v>
          </cell>
          <cell r="AS6">
            <v>-3.7240000000000002</v>
          </cell>
          <cell r="AT6">
            <v>1723.8824999999999</v>
          </cell>
        </row>
        <row r="7">
          <cell r="AK7">
            <v>10946.710299999999</v>
          </cell>
          <cell r="AM7">
            <v>4593.9928999999993</v>
          </cell>
          <cell r="AN7">
            <v>-42.768000000000001</v>
          </cell>
          <cell r="AP7">
            <v>1817.9</v>
          </cell>
          <cell r="AQ7">
            <v>625.60260000000005</v>
          </cell>
          <cell r="AR7">
            <v>2378.6471999999999</v>
          </cell>
          <cell r="AS7">
            <v>-3.7246999999999999</v>
          </cell>
          <cell r="AT7">
            <v>1577.2049999999999</v>
          </cell>
        </row>
        <row r="8">
          <cell r="AK8">
            <v>12416.002</v>
          </cell>
          <cell r="AM8">
            <v>6482.3474999999989</v>
          </cell>
          <cell r="AN8">
            <v>-44.469000000000001</v>
          </cell>
          <cell r="AP8">
            <v>128.35000000000002</v>
          </cell>
          <cell r="AQ8">
            <v>1862.3520000000001</v>
          </cell>
          <cell r="AR8">
            <v>2305.5288</v>
          </cell>
          <cell r="AS8">
            <v>-3.7755000000000001</v>
          </cell>
          <cell r="AT8">
            <v>1685.8125</v>
          </cell>
        </row>
        <row r="9">
          <cell r="AK9">
            <v>11893.131899999998</v>
          </cell>
          <cell r="AM9">
            <v>6130.6190999999999</v>
          </cell>
          <cell r="AN9">
            <v>-47.910600000000002</v>
          </cell>
          <cell r="AP9">
            <v>-2.0160999999999998</v>
          </cell>
          <cell r="AQ9">
            <v>1837.6469999999999</v>
          </cell>
          <cell r="AR9">
            <v>2254.7712000000001</v>
          </cell>
          <cell r="AS9">
            <v>-3.8437000000000001</v>
          </cell>
          <cell r="AT9">
            <v>1724.0519999999999</v>
          </cell>
        </row>
        <row r="10">
          <cell r="AK10">
            <v>11772.815999999999</v>
          </cell>
          <cell r="AM10">
            <v>5910.8804</v>
          </cell>
          <cell r="AN10">
            <v>-44.064</v>
          </cell>
          <cell r="AP10">
            <v>-2.1208999999999998</v>
          </cell>
          <cell r="AQ10">
            <v>1844.5734</v>
          </cell>
          <cell r="AR10">
            <v>2372.8679999999999</v>
          </cell>
          <cell r="AS10">
            <v>-3.7240000000000002</v>
          </cell>
          <cell r="AT10">
            <v>1693.17</v>
          </cell>
        </row>
        <row r="11">
          <cell r="AK11">
            <v>10684.930399999999</v>
          </cell>
          <cell r="AM11">
            <v>4796.8985000000002</v>
          </cell>
          <cell r="AN11">
            <v>-44.348399999999998</v>
          </cell>
          <cell r="AP11">
            <v>-2.0459000000000001</v>
          </cell>
          <cell r="AQ11">
            <v>1842.1415999999999</v>
          </cell>
          <cell r="AR11">
            <v>2364.0120000000002</v>
          </cell>
          <cell r="AS11">
            <v>-3.7246999999999999</v>
          </cell>
          <cell r="AT11">
            <v>1705.5554999999999</v>
          </cell>
        </row>
        <row r="12">
          <cell r="AK12">
            <v>10396.525100000001</v>
          </cell>
          <cell r="AM12">
            <v>4892.5246999999999</v>
          </cell>
          <cell r="AN12">
            <v>-44.874000000000002</v>
          </cell>
          <cell r="AP12">
            <v>-2.0438000000000001</v>
          </cell>
          <cell r="AQ12">
            <v>1733.3604</v>
          </cell>
          <cell r="AR12">
            <v>2158.2168000000001</v>
          </cell>
          <cell r="AS12">
            <v>-3.7240000000000002</v>
          </cell>
          <cell r="AT12">
            <v>1663.0650000000001</v>
          </cell>
        </row>
        <row r="13">
          <cell r="AK13">
            <v>10725.2029</v>
          </cell>
          <cell r="AM13">
            <v>5074.8178000000007</v>
          </cell>
          <cell r="AN13">
            <v>-46.128599999999999</v>
          </cell>
          <cell r="AP13">
            <v>-2.0253999999999999</v>
          </cell>
          <cell r="AQ13">
            <v>1710.9215999999999</v>
          </cell>
          <cell r="AR13">
            <v>2295.9191999999998</v>
          </cell>
          <cell r="AS13">
            <v>-3.7414000000000001</v>
          </cell>
          <cell r="AT13">
            <v>1695.4649999999999</v>
          </cell>
        </row>
        <row r="14">
          <cell r="AK14">
            <v>11111.994200000001</v>
          </cell>
          <cell r="AM14">
            <v>5513.1794</v>
          </cell>
          <cell r="AN14">
            <v>-45.806399999999996</v>
          </cell>
          <cell r="AP14">
            <v>-2.02</v>
          </cell>
          <cell r="AQ14">
            <v>1628.1414</v>
          </cell>
          <cell r="AR14">
            <v>2314.3319999999999</v>
          </cell>
          <cell r="AS14">
            <v>-3.7755000000000001</v>
          </cell>
          <cell r="AT14">
            <v>1708.02</v>
          </cell>
        </row>
        <row r="15">
          <cell r="AK15">
            <v>9965.4742000000006</v>
          </cell>
          <cell r="AM15">
            <v>4198.0771999999997</v>
          </cell>
          <cell r="AN15">
            <v>-46.008000000000003</v>
          </cell>
          <cell r="AP15">
            <v>-2.0499999999999998</v>
          </cell>
          <cell r="AQ15">
            <v>1617.57</v>
          </cell>
          <cell r="AR15">
            <v>2485.8359999999998</v>
          </cell>
          <cell r="AS15">
            <v>-3.8437000000000001</v>
          </cell>
          <cell r="AT15">
            <v>1715.952</v>
          </cell>
        </row>
        <row r="16">
          <cell r="AK16">
            <v>8327.4470000000001</v>
          </cell>
          <cell r="AM16">
            <v>2883.8618000000001</v>
          </cell>
          <cell r="AN16">
            <v>-52.811999999999998</v>
          </cell>
          <cell r="AP16">
            <v>-2.0337000000000001</v>
          </cell>
          <cell r="AQ16">
            <v>1644.7860000000001</v>
          </cell>
          <cell r="AR16">
            <v>2170.9607999999998</v>
          </cell>
          <cell r="AS16">
            <v>-3.8952</v>
          </cell>
          <cell r="AT16">
            <v>1686.69</v>
          </cell>
        </row>
        <row r="17">
          <cell r="AK17">
            <v>8915.0156999999999</v>
          </cell>
          <cell r="AM17">
            <v>3187.9245999999994</v>
          </cell>
          <cell r="AN17">
            <v>-45.927</v>
          </cell>
          <cell r="AP17">
            <v>189.1421</v>
          </cell>
          <cell r="AQ17">
            <v>1619.9190000000001</v>
          </cell>
          <cell r="AR17">
            <v>2369.52</v>
          </cell>
          <cell r="AS17">
            <v>-3.7755000000000001</v>
          </cell>
          <cell r="AT17">
            <v>1598.3655000000001</v>
          </cell>
        </row>
        <row r="18">
          <cell r="AK18">
            <v>7133.0141999999987</v>
          </cell>
          <cell r="AM18">
            <v>3171.8950999999997</v>
          </cell>
          <cell r="AN18">
            <v>-40.256999999999998</v>
          </cell>
          <cell r="AP18">
            <v>-1.96</v>
          </cell>
          <cell r="AQ18">
            <v>18.387</v>
          </cell>
          <cell r="AR18">
            <v>2388.636</v>
          </cell>
          <cell r="AS18">
            <v>-3.7414000000000001</v>
          </cell>
          <cell r="AT18">
            <v>1600.0545</v>
          </cell>
        </row>
        <row r="19">
          <cell r="AK19">
            <v>6806.4431999999997</v>
          </cell>
          <cell r="AM19">
            <v>3118.9476999999997</v>
          </cell>
          <cell r="AN19">
            <v>-43.941600000000001</v>
          </cell>
          <cell r="AP19">
            <v>-2.04</v>
          </cell>
          <cell r="AQ19">
            <v>0</v>
          </cell>
          <cell r="AR19">
            <v>2208.2759999999998</v>
          </cell>
          <cell r="AS19">
            <v>-3.7414000000000001</v>
          </cell>
          <cell r="AT19">
            <v>1528.9425000000001</v>
          </cell>
        </row>
        <row r="20">
          <cell r="AK20">
            <v>6795.2144999999991</v>
          </cell>
          <cell r="AM20">
            <v>3120.0270999999998</v>
          </cell>
          <cell r="AN20">
            <v>-43.781399999999998</v>
          </cell>
          <cell r="AP20">
            <v>-2.0581</v>
          </cell>
          <cell r="AQ20">
            <v>0</v>
          </cell>
          <cell r="AR20">
            <v>2100.06</v>
          </cell>
          <cell r="AS20">
            <v>-3.7581000000000002</v>
          </cell>
          <cell r="AT20">
            <v>1624.7249999999999</v>
          </cell>
        </row>
        <row r="21">
          <cell r="AK21">
            <v>6724.2357000000002</v>
          </cell>
          <cell r="AM21">
            <v>3105.6279</v>
          </cell>
          <cell r="AN21">
            <v>-42.037199999999999</v>
          </cell>
          <cell r="AP21">
            <v>-2.0548000000000002</v>
          </cell>
          <cell r="AQ21">
            <v>0</v>
          </cell>
          <cell r="AR21">
            <v>2187.4319999999998</v>
          </cell>
          <cell r="AS21">
            <v>-3.7246999999999999</v>
          </cell>
          <cell r="AT21">
            <v>1478.9925000000001</v>
          </cell>
        </row>
        <row r="22">
          <cell r="AK22">
            <v>6692.8136000000004</v>
          </cell>
          <cell r="AM22">
            <v>3089.9506000000001</v>
          </cell>
          <cell r="AN22">
            <v>-50.22</v>
          </cell>
          <cell r="AP22">
            <v>-2.085</v>
          </cell>
          <cell r="AQ22">
            <v>0</v>
          </cell>
          <cell r="AR22">
            <v>2207.0351999999998</v>
          </cell>
          <cell r="AS22">
            <v>-3.7921999999999998</v>
          </cell>
          <cell r="AT22">
            <v>1451.925</v>
          </cell>
        </row>
        <row r="23">
          <cell r="AK23">
            <v>5920.2560999999996</v>
          </cell>
          <cell r="AM23">
            <v>2328.5870999999997</v>
          </cell>
          <cell r="AN23">
            <v>-53.987400000000001</v>
          </cell>
          <cell r="AP23">
            <v>-2.0891999999999999</v>
          </cell>
          <cell r="AQ23">
            <v>0</v>
          </cell>
          <cell r="AR23">
            <v>2187.7008000000001</v>
          </cell>
          <cell r="AS23">
            <v>-3.8952</v>
          </cell>
          <cell r="AT23">
            <v>1463.94</v>
          </cell>
        </row>
        <row r="24">
          <cell r="AK24">
            <v>6604.3299000000006</v>
          </cell>
          <cell r="AM24">
            <v>2869.2709</v>
          </cell>
          <cell r="AN24">
            <v>-43.335000000000001</v>
          </cell>
          <cell r="AP24">
            <v>-2.04</v>
          </cell>
          <cell r="AQ24">
            <v>0</v>
          </cell>
          <cell r="AR24">
            <v>2310.768</v>
          </cell>
          <cell r="AS24">
            <v>-3.7240000000000002</v>
          </cell>
          <cell r="AT24">
            <v>1473.39</v>
          </cell>
        </row>
        <row r="25">
          <cell r="AK25">
            <v>3057.9895999999999</v>
          </cell>
          <cell r="AM25">
            <v>-2.3656999999999999</v>
          </cell>
          <cell r="AN25">
            <v>-42.726599999999998</v>
          </cell>
          <cell r="AP25">
            <v>-1.96</v>
          </cell>
          <cell r="AQ25">
            <v>0</v>
          </cell>
          <cell r="AR25">
            <v>1610.3352</v>
          </cell>
          <cell r="AS25">
            <v>-3.7587999999999999</v>
          </cell>
          <cell r="AT25">
            <v>1498.4655</v>
          </cell>
        </row>
        <row r="26">
          <cell r="AK26">
            <v>2524.2235999999998</v>
          </cell>
          <cell r="AM26">
            <v>-1.4468999999999999</v>
          </cell>
          <cell r="AN26">
            <v>-45.077399999999997</v>
          </cell>
          <cell r="AP26">
            <v>-2.06</v>
          </cell>
          <cell r="AQ26">
            <v>0</v>
          </cell>
          <cell r="AR26">
            <v>873.98879999999997</v>
          </cell>
          <cell r="AS26">
            <v>-3.8096000000000001</v>
          </cell>
          <cell r="AT26">
            <v>1702.722</v>
          </cell>
        </row>
        <row r="27">
          <cell r="AK27">
            <v>3838.8619000000003</v>
          </cell>
          <cell r="AM27">
            <v>-1.5135000000000001</v>
          </cell>
          <cell r="AN27">
            <v>-42.9696</v>
          </cell>
          <cell r="AP27">
            <v>-2.16</v>
          </cell>
          <cell r="AQ27">
            <v>0</v>
          </cell>
          <cell r="AR27">
            <v>2246.8872000000001</v>
          </cell>
          <cell r="AS27">
            <v>-3.7921999999999998</v>
          </cell>
          <cell r="AT27">
            <v>1642.41</v>
          </cell>
        </row>
        <row r="28">
          <cell r="AK28">
            <v>4006.2103000000002</v>
          </cell>
          <cell r="AM28">
            <v>-2.2136</v>
          </cell>
          <cell r="AN28">
            <v>-43.335000000000001</v>
          </cell>
          <cell r="AP28">
            <v>-2.0693999999999999</v>
          </cell>
          <cell r="AQ28">
            <v>0</v>
          </cell>
          <cell r="AR28">
            <v>2365.2528000000002</v>
          </cell>
          <cell r="AS28">
            <v>-3.7587999999999999</v>
          </cell>
          <cell r="AT28">
            <v>1692.36</v>
          </cell>
        </row>
        <row r="29">
          <cell r="AK29">
            <v>4203.5028000000002</v>
          </cell>
          <cell r="AM29">
            <v>-1.6825999999999999</v>
          </cell>
          <cell r="AN29">
            <v>-50.868000000000002</v>
          </cell>
          <cell r="AP29">
            <v>-2.08</v>
          </cell>
          <cell r="AQ29">
            <v>631.43460000000005</v>
          </cell>
          <cell r="AR29">
            <v>1916.028</v>
          </cell>
          <cell r="AS29">
            <v>-3.9626999999999999</v>
          </cell>
          <cell r="AT29">
            <v>1714.8375000000001</v>
          </cell>
        </row>
        <row r="30">
          <cell r="AK30">
            <v>3564.6635000000001</v>
          </cell>
          <cell r="AM30">
            <v>-1.3219000000000001</v>
          </cell>
          <cell r="AN30">
            <v>-47.222999999999999</v>
          </cell>
          <cell r="AP30">
            <v>-2.0284</v>
          </cell>
          <cell r="AQ30">
            <v>1901.4354000000001</v>
          </cell>
          <cell r="AR30">
            <v>0</v>
          </cell>
          <cell r="AS30">
            <v>-3.8778000000000001</v>
          </cell>
          <cell r="AT30">
            <v>1717.8405</v>
          </cell>
        </row>
        <row r="31">
          <cell r="AK31">
            <v>3505.0583000000001</v>
          </cell>
          <cell r="AM31">
            <v>-2.7778</v>
          </cell>
          <cell r="AN31">
            <v>-42.848999999999997</v>
          </cell>
          <cell r="AP31">
            <v>-2.0204</v>
          </cell>
          <cell r="AQ31">
            <v>1896.615</v>
          </cell>
          <cell r="AR31">
            <v>0</v>
          </cell>
          <cell r="AS31">
            <v>-3.7587999999999999</v>
          </cell>
          <cell r="AT31">
            <v>1659.96</v>
          </cell>
        </row>
        <row r="32">
          <cell r="AK32">
            <v>3445.7808999999997</v>
          </cell>
          <cell r="AM32">
            <v>-0.58150000000000002</v>
          </cell>
          <cell r="AN32">
            <v>-43.091999999999999</v>
          </cell>
          <cell r="AP32">
            <v>-1.0900000000000001</v>
          </cell>
          <cell r="AQ32">
            <v>851.14800000000002</v>
          </cell>
          <cell r="AR32">
            <v>1020.5472</v>
          </cell>
          <cell r="AS32">
            <v>-3.7240000000000002</v>
          </cell>
          <cell r="AT32">
            <v>1622.6324999999999</v>
          </cell>
        </row>
        <row r="33">
          <cell r="AK33">
            <v>4089.4711000000007</v>
          </cell>
          <cell r="AM33">
            <v>-1.1679999999999999</v>
          </cell>
          <cell r="AN33">
            <v>-44.064</v>
          </cell>
          <cell r="AP33">
            <v>-2</v>
          </cell>
          <cell r="AQ33">
            <v>0</v>
          </cell>
          <cell r="AR33">
            <v>2423.3568</v>
          </cell>
          <cell r="AS33">
            <v>-3.7755000000000001</v>
          </cell>
          <cell r="AT33">
            <v>1717.5045</v>
          </cell>
        </row>
        <row r="34">
          <cell r="AK34">
            <v>4978.6039000000001</v>
          </cell>
          <cell r="AM34">
            <v>-0.26879999999999998</v>
          </cell>
          <cell r="AN34">
            <v>-45.401400000000002</v>
          </cell>
          <cell r="AP34">
            <v>-2.0499999999999998</v>
          </cell>
          <cell r="AQ34">
            <v>1115.0046</v>
          </cell>
          <cell r="AR34">
            <v>2221.1831999999999</v>
          </cell>
          <cell r="AS34">
            <v>-3.7928999999999999</v>
          </cell>
          <cell r="AT34">
            <v>1693.9455</v>
          </cell>
        </row>
        <row r="35">
          <cell r="AK35">
            <v>5702.9854000000005</v>
          </cell>
          <cell r="AM35">
            <v>-0.34529999999999994</v>
          </cell>
          <cell r="AN35">
            <v>-45.885599999999997</v>
          </cell>
          <cell r="AP35">
            <v>-1.2107000000000001</v>
          </cell>
          <cell r="AQ35">
            <v>1659.2454</v>
          </cell>
          <cell r="AR35">
            <v>2389.0128</v>
          </cell>
          <cell r="AS35">
            <v>-3.7921999999999998</v>
          </cell>
          <cell r="AT35">
            <v>1705.9949999999999</v>
          </cell>
        </row>
        <row r="37"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Y37">
            <v>0</v>
          </cell>
        </row>
      </sheetData>
      <sheetData sheetId="15">
        <row r="5">
          <cell r="AI5">
            <v>961.29119999999989</v>
          </cell>
        </row>
        <row r="6">
          <cell r="AI6">
            <v>877.54870000000005</v>
          </cell>
        </row>
        <row r="7">
          <cell r="AI7">
            <v>1349.4945999999998</v>
          </cell>
        </row>
        <row r="8">
          <cell r="AI8">
            <v>1247.2363</v>
          </cell>
        </row>
        <row r="9">
          <cell r="AI9">
            <v>1467.8244999999997</v>
          </cell>
        </row>
        <row r="10">
          <cell r="AI10">
            <v>1532.7852</v>
          </cell>
        </row>
        <row r="11">
          <cell r="AI11">
            <v>2200.0286000000001</v>
          </cell>
        </row>
        <row r="12">
          <cell r="AI12">
            <v>1837.2209</v>
          </cell>
        </row>
        <row r="13">
          <cell r="AI13">
            <v>2104.7469000000001</v>
          </cell>
        </row>
        <row r="14">
          <cell r="AI14">
            <v>1777.2320999999997</v>
          </cell>
        </row>
        <row r="15">
          <cell r="AI15">
            <v>2058.9932999999996</v>
          </cell>
        </row>
        <row r="16">
          <cell r="AI16">
            <v>1797.9600999999996</v>
          </cell>
        </row>
        <row r="17">
          <cell r="AI17">
            <v>1473.7871999999998</v>
          </cell>
        </row>
        <row r="18">
          <cell r="AI18">
            <v>1946.5328999999999</v>
          </cell>
        </row>
        <row r="19">
          <cell r="AI19">
            <v>1527.4060999999999</v>
          </cell>
        </row>
        <row r="20">
          <cell r="AI20">
            <v>1264.9597999999999</v>
          </cell>
        </row>
        <row r="21">
          <cell r="AI21">
            <v>1650.8044000000002</v>
          </cell>
        </row>
        <row r="22">
          <cell r="AI22">
            <v>1683.5049000000004</v>
          </cell>
        </row>
        <row r="23">
          <cell r="AI23">
            <v>1484.4814000000001</v>
          </cell>
        </row>
        <row r="24">
          <cell r="AI24">
            <v>1567.8300000000004</v>
          </cell>
        </row>
        <row r="25">
          <cell r="AI25">
            <v>2111.4215999999997</v>
          </cell>
        </row>
        <row r="26">
          <cell r="AI26">
            <v>1940.4646999999995</v>
          </cell>
        </row>
        <row r="27">
          <cell r="AI27">
            <v>2231.1472000000003</v>
          </cell>
        </row>
        <row r="28">
          <cell r="AI28">
            <v>2149.1545000000006</v>
          </cell>
        </row>
        <row r="29">
          <cell r="AI29">
            <v>1734.6085</v>
          </cell>
        </row>
        <row r="30">
          <cell r="AI30">
            <v>1300.6307000000002</v>
          </cell>
        </row>
        <row r="31">
          <cell r="AI31">
            <v>1344.2211000000002</v>
          </cell>
        </row>
        <row r="32">
          <cell r="AI32">
            <v>1405.6832999999999</v>
          </cell>
        </row>
        <row r="33">
          <cell r="AI33">
            <v>1439.9971999999998</v>
          </cell>
        </row>
        <row r="34">
          <cell r="AI34">
            <v>1440.9330999999997</v>
          </cell>
        </row>
        <row r="35">
          <cell r="AI35">
            <v>1255.0994000000001</v>
          </cell>
        </row>
      </sheetData>
      <sheetData sheetId="16"/>
      <sheetData sheetId="17"/>
      <sheetData sheetId="18">
        <row r="28">
          <cell r="B28" t="str">
            <v>Río Negro</v>
          </cell>
          <cell r="C28">
            <v>255482.50140000001</v>
          </cell>
        </row>
        <row r="29">
          <cell r="B29" t="str">
            <v>Salto Grande</v>
          </cell>
          <cell r="C29">
            <v>293904.53999999998</v>
          </cell>
        </row>
        <row r="30">
          <cell r="B30" t="str">
            <v>Térmicas TV + Mot.</v>
          </cell>
          <cell r="C30">
            <v>142971.63529999999</v>
          </cell>
        </row>
        <row r="31">
          <cell r="B31" t="str">
            <v>Térmicas TG</v>
          </cell>
          <cell r="C31">
            <v>90311.681300000026</v>
          </cell>
        </row>
        <row r="32">
          <cell r="B32" t="str">
            <v>UPM + Gen. Distr.</v>
          </cell>
          <cell r="C32">
            <v>50165.039399999994</v>
          </cell>
        </row>
        <row r="33">
          <cell r="B33" t="str">
            <v>Import. Argent.</v>
          </cell>
          <cell r="C33">
            <v>0</v>
          </cell>
        </row>
        <row r="34">
          <cell r="B34" t="str">
            <v>Import. Brasil</v>
          </cell>
          <cell r="C34">
            <v>52898.11</v>
          </cell>
        </row>
        <row r="36">
          <cell r="B36" t="str">
            <v>Expo. Arg.</v>
          </cell>
        </row>
        <row r="37">
          <cell r="B37" t="str">
            <v>Expo. Brasil</v>
          </cell>
        </row>
        <row r="49">
          <cell r="B49" t="str">
            <v>Río Negro</v>
          </cell>
          <cell r="C49">
            <v>255482.50140000001</v>
          </cell>
        </row>
        <row r="50">
          <cell r="B50" t="str">
            <v>Salto Grande</v>
          </cell>
          <cell r="C50">
            <v>293904.53999999998</v>
          </cell>
        </row>
        <row r="51">
          <cell r="B51" t="str">
            <v>Térmicas TV + Mot.</v>
          </cell>
          <cell r="C51">
            <v>142971.63529999999</v>
          </cell>
        </row>
        <row r="52">
          <cell r="B52" t="str">
            <v>Térmicas TG</v>
          </cell>
          <cell r="C52">
            <v>85576.401200000022</v>
          </cell>
        </row>
        <row r="53">
          <cell r="B53" t="str">
            <v>Eólica</v>
          </cell>
          <cell r="C53">
            <v>10175.993200000003</v>
          </cell>
        </row>
        <row r="54">
          <cell r="B54" t="str">
            <v>Biomasa</v>
          </cell>
          <cell r="C54">
            <v>41774.088200000006</v>
          </cell>
        </row>
        <row r="55">
          <cell r="B55" t="str">
            <v>Térmica Distr.</v>
          </cell>
          <cell r="C55">
            <v>89.694300000000013</v>
          </cell>
        </row>
      </sheetData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Smec"/>
      <sheetName val="Intercambios VeoMedidas"/>
      <sheetName val="Tabla Smec"/>
      <sheetName val="DNC"/>
      <sheetName val="Mensual Setiembre"/>
      <sheetName val="Mensual Setiembre (cont.)"/>
      <sheetName val="Pmax"/>
      <sheetName val="Hoja1"/>
      <sheetName val="Temp (2)"/>
      <sheetName val="cotas"/>
      <sheetName val="energia"/>
      <sheetName val="Temp"/>
      <sheetName val="Interconexion"/>
      <sheetName val="Intercambios"/>
      <sheetName val="hidro"/>
      <sheetName val="termico"/>
      <sheetName val="Gx Distrib."/>
      <sheetName val="Graficas impo"/>
      <sheetName val="Grafica hidro-term"/>
      <sheetName val="Graf detalla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8">
          <cell r="AJ8" t="str">
            <v>2009 - 2008</v>
          </cell>
        </row>
        <row r="14">
          <cell r="AK14" t="str">
            <v>ENE</v>
          </cell>
          <cell r="AL14" t="str">
            <v>FEB</v>
          </cell>
          <cell r="AM14" t="str">
            <v>MAR</v>
          </cell>
          <cell r="AN14" t="str">
            <v>ABR</v>
          </cell>
          <cell r="AO14" t="str">
            <v>MAY</v>
          </cell>
          <cell r="AP14" t="str">
            <v>JUN</v>
          </cell>
          <cell r="AQ14" t="str">
            <v>JUL</v>
          </cell>
          <cell r="AR14" t="str">
            <v>AGO</v>
          </cell>
          <cell r="AS14" t="str">
            <v>SET</v>
          </cell>
          <cell r="AT14" t="str">
            <v>OCT</v>
          </cell>
          <cell r="AU14" t="str">
            <v>NOV</v>
          </cell>
          <cell r="AV14" t="str">
            <v>DIC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3"/>
  <sheetViews>
    <sheetView topLeftCell="A130" zoomScale="85" zoomScaleNormal="85" zoomScaleSheetLayoutView="85" zoomScalePageLayoutView="70" workbookViewId="0">
      <selection activeCell="A48" sqref="A48"/>
    </sheetView>
  </sheetViews>
  <sheetFormatPr baseColWidth="10" defaultRowHeight="14.1" customHeight="1"/>
  <cols>
    <col min="1" max="1" width="15.7109375" style="1" customWidth="1"/>
    <col min="2" max="2" width="3.7109375" style="1" customWidth="1"/>
    <col min="3" max="13" width="17.7109375" style="1" customWidth="1"/>
    <col min="14" max="14" width="3.7109375" style="1" customWidth="1"/>
    <col min="15" max="15" width="12.28515625" style="1" customWidth="1"/>
    <col min="16" max="256" width="11.42578125" style="1"/>
    <col min="257" max="257" width="15.7109375" style="1" customWidth="1"/>
    <col min="258" max="258" width="3.7109375" style="1" customWidth="1"/>
    <col min="259" max="269" width="17.7109375" style="1" customWidth="1"/>
    <col min="270" max="270" width="3.7109375" style="1" customWidth="1"/>
    <col min="271" max="271" width="12.28515625" style="1" customWidth="1"/>
    <col min="272" max="512" width="11.42578125" style="1"/>
    <col min="513" max="513" width="15.7109375" style="1" customWidth="1"/>
    <col min="514" max="514" width="3.7109375" style="1" customWidth="1"/>
    <col min="515" max="525" width="17.7109375" style="1" customWidth="1"/>
    <col min="526" max="526" width="3.7109375" style="1" customWidth="1"/>
    <col min="527" max="527" width="12.28515625" style="1" customWidth="1"/>
    <col min="528" max="768" width="11.42578125" style="1"/>
    <col min="769" max="769" width="15.7109375" style="1" customWidth="1"/>
    <col min="770" max="770" width="3.7109375" style="1" customWidth="1"/>
    <col min="771" max="781" width="17.7109375" style="1" customWidth="1"/>
    <col min="782" max="782" width="3.7109375" style="1" customWidth="1"/>
    <col min="783" max="783" width="12.28515625" style="1" customWidth="1"/>
    <col min="784" max="1024" width="11.42578125" style="1"/>
    <col min="1025" max="1025" width="15.7109375" style="1" customWidth="1"/>
    <col min="1026" max="1026" width="3.7109375" style="1" customWidth="1"/>
    <col min="1027" max="1037" width="17.7109375" style="1" customWidth="1"/>
    <col min="1038" max="1038" width="3.7109375" style="1" customWidth="1"/>
    <col min="1039" max="1039" width="12.28515625" style="1" customWidth="1"/>
    <col min="1040" max="1280" width="11.42578125" style="1"/>
    <col min="1281" max="1281" width="15.7109375" style="1" customWidth="1"/>
    <col min="1282" max="1282" width="3.7109375" style="1" customWidth="1"/>
    <col min="1283" max="1293" width="17.7109375" style="1" customWidth="1"/>
    <col min="1294" max="1294" width="3.7109375" style="1" customWidth="1"/>
    <col min="1295" max="1295" width="12.28515625" style="1" customWidth="1"/>
    <col min="1296" max="1536" width="11.42578125" style="1"/>
    <col min="1537" max="1537" width="15.7109375" style="1" customWidth="1"/>
    <col min="1538" max="1538" width="3.7109375" style="1" customWidth="1"/>
    <col min="1539" max="1549" width="17.7109375" style="1" customWidth="1"/>
    <col min="1550" max="1550" width="3.7109375" style="1" customWidth="1"/>
    <col min="1551" max="1551" width="12.28515625" style="1" customWidth="1"/>
    <col min="1552" max="1792" width="11.42578125" style="1"/>
    <col min="1793" max="1793" width="15.7109375" style="1" customWidth="1"/>
    <col min="1794" max="1794" width="3.7109375" style="1" customWidth="1"/>
    <col min="1795" max="1805" width="17.7109375" style="1" customWidth="1"/>
    <col min="1806" max="1806" width="3.7109375" style="1" customWidth="1"/>
    <col min="1807" max="1807" width="12.28515625" style="1" customWidth="1"/>
    <col min="1808" max="2048" width="11.42578125" style="1"/>
    <col min="2049" max="2049" width="15.7109375" style="1" customWidth="1"/>
    <col min="2050" max="2050" width="3.7109375" style="1" customWidth="1"/>
    <col min="2051" max="2061" width="17.7109375" style="1" customWidth="1"/>
    <col min="2062" max="2062" width="3.7109375" style="1" customWidth="1"/>
    <col min="2063" max="2063" width="12.28515625" style="1" customWidth="1"/>
    <col min="2064" max="2304" width="11.42578125" style="1"/>
    <col min="2305" max="2305" width="15.7109375" style="1" customWidth="1"/>
    <col min="2306" max="2306" width="3.7109375" style="1" customWidth="1"/>
    <col min="2307" max="2317" width="17.7109375" style="1" customWidth="1"/>
    <col min="2318" max="2318" width="3.7109375" style="1" customWidth="1"/>
    <col min="2319" max="2319" width="12.28515625" style="1" customWidth="1"/>
    <col min="2320" max="2560" width="11.42578125" style="1"/>
    <col min="2561" max="2561" width="15.7109375" style="1" customWidth="1"/>
    <col min="2562" max="2562" width="3.7109375" style="1" customWidth="1"/>
    <col min="2563" max="2573" width="17.7109375" style="1" customWidth="1"/>
    <col min="2574" max="2574" width="3.7109375" style="1" customWidth="1"/>
    <col min="2575" max="2575" width="12.28515625" style="1" customWidth="1"/>
    <col min="2576" max="2816" width="11.42578125" style="1"/>
    <col min="2817" max="2817" width="15.7109375" style="1" customWidth="1"/>
    <col min="2818" max="2818" width="3.7109375" style="1" customWidth="1"/>
    <col min="2819" max="2829" width="17.7109375" style="1" customWidth="1"/>
    <col min="2830" max="2830" width="3.7109375" style="1" customWidth="1"/>
    <col min="2831" max="2831" width="12.28515625" style="1" customWidth="1"/>
    <col min="2832" max="3072" width="11.42578125" style="1"/>
    <col min="3073" max="3073" width="15.7109375" style="1" customWidth="1"/>
    <col min="3074" max="3074" width="3.7109375" style="1" customWidth="1"/>
    <col min="3075" max="3085" width="17.7109375" style="1" customWidth="1"/>
    <col min="3086" max="3086" width="3.7109375" style="1" customWidth="1"/>
    <col min="3087" max="3087" width="12.28515625" style="1" customWidth="1"/>
    <col min="3088" max="3328" width="11.42578125" style="1"/>
    <col min="3329" max="3329" width="15.7109375" style="1" customWidth="1"/>
    <col min="3330" max="3330" width="3.7109375" style="1" customWidth="1"/>
    <col min="3331" max="3341" width="17.7109375" style="1" customWidth="1"/>
    <col min="3342" max="3342" width="3.7109375" style="1" customWidth="1"/>
    <col min="3343" max="3343" width="12.28515625" style="1" customWidth="1"/>
    <col min="3344" max="3584" width="11.42578125" style="1"/>
    <col min="3585" max="3585" width="15.7109375" style="1" customWidth="1"/>
    <col min="3586" max="3586" width="3.7109375" style="1" customWidth="1"/>
    <col min="3587" max="3597" width="17.7109375" style="1" customWidth="1"/>
    <col min="3598" max="3598" width="3.7109375" style="1" customWidth="1"/>
    <col min="3599" max="3599" width="12.28515625" style="1" customWidth="1"/>
    <col min="3600" max="3840" width="11.42578125" style="1"/>
    <col min="3841" max="3841" width="15.7109375" style="1" customWidth="1"/>
    <col min="3842" max="3842" width="3.7109375" style="1" customWidth="1"/>
    <col min="3843" max="3853" width="17.7109375" style="1" customWidth="1"/>
    <col min="3854" max="3854" width="3.7109375" style="1" customWidth="1"/>
    <col min="3855" max="3855" width="12.28515625" style="1" customWidth="1"/>
    <col min="3856" max="4096" width="11.42578125" style="1"/>
    <col min="4097" max="4097" width="15.7109375" style="1" customWidth="1"/>
    <col min="4098" max="4098" width="3.7109375" style="1" customWidth="1"/>
    <col min="4099" max="4109" width="17.7109375" style="1" customWidth="1"/>
    <col min="4110" max="4110" width="3.7109375" style="1" customWidth="1"/>
    <col min="4111" max="4111" width="12.28515625" style="1" customWidth="1"/>
    <col min="4112" max="4352" width="11.42578125" style="1"/>
    <col min="4353" max="4353" width="15.7109375" style="1" customWidth="1"/>
    <col min="4354" max="4354" width="3.7109375" style="1" customWidth="1"/>
    <col min="4355" max="4365" width="17.7109375" style="1" customWidth="1"/>
    <col min="4366" max="4366" width="3.7109375" style="1" customWidth="1"/>
    <col min="4367" max="4367" width="12.28515625" style="1" customWidth="1"/>
    <col min="4368" max="4608" width="11.42578125" style="1"/>
    <col min="4609" max="4609" width="15.7109375" style="1" customWidth="1"/>
    <col min="4610" max="4610" width="3.7109375" style="1" customWidth="1"/>
    <col min="4611" max="4621" width="17.7109375" style="1" customWidth="1"/>
    <col min="4622" max="4622" width="3.7109375" style="1" customWidth="1"/>
    <col min="4623" max="4623" width="12.28515625" style="1" customWidth="1"/>
    <col min="4624" max="4864" width="11.42578125" style="1"/>
    <col min="4865" max="4865" width="15.7109375" style="1" customWidth="1"/>
    <col min="4866" max="4866" width="3.7109375" style="1" customWidth="1"/>
    <col min="4867" max="4877" width="17.7109375" style="1" customWidth="1"/>
    <col min="4878" max="4878" width="3.7109375" style="1" customWidth="1"/>
    <col min="4879" max="4879" width="12.28515625" style="1" customWidth="1"/>
    <col min="4880" max="5120" width="11.42578125" style="1"/>
    <col min="5121" max="5121" width="15.7109375" style="1" customWidth="1"/>
    <col min="5122" max="5122" width="3.7109375" style="1" customWidth="1"/>
    <col min="5123" max="5133" width="17.7109375" style="1" customWidth="1"/>
    <col min="5134" max="5134" width="3.7109375" style="1" customWidth="1"/>
    <col min="5135" max="5135" width="12.28515625" style="1" customWidth="1"/>
    <col min="5136" max="5376" width="11.42578125" style="1"/>
    <col min="5377" max="5377" width="15.7109375" style="1" customWidth="1"/>
    <col min="5378" max="5378" width="3.7109375" style="1" customWidth="1"/>
    <col min="5379" max="5389" width="17.7109375" style="1" customWidth="1"/>
    <col min="5390" max="5390" width="3.7109375" style="1" customWidth="1"/>
    <col min="5391" max="5391" width="12.28515625" style="1" customWidth="1"/>
    <col min="5392" max="5632" width="11.42578125" style="1"/>
    <col min="5633" max="5633" width="15.7109375" style="1" customWidth="1"/>
    <col min="5634" max="5634" width="3.7109375" style="1" customWidth="1"/>
    <col min="5635" max="5645" width="17.7109375" style="1" customWidth="1"/>
    <col min="5646" max="5646" width="3.7109375" style="1" customWidth="1"/>
    <col min="5647" max="5647" width="12.28515625" style="1" customWidth="1"/>
    <col min="5648" max="5888" width="11.42578125" style="1"/>
    <col min="5889" max="5889" width="15.7109375" style="1" customWidth="1"/>
    <col min="5890" max="5890" width="3.7109375" style="1" customWidth="1"/>
    <col min="5891" max="5901" width="17.7109375" style="1" customWidth="1"/>
    <col min="5902" max="5902" width="3.7109375" style="1" customWidth="1"/>
    <col min="5903" max="5903" width="12.28515625" style="1" customWidth="1"/>
    <col min="5904" max="6144" width="11.42578125" style="1"/>
    <col min="6145" max="6145" width="15.7109375" style="1" customWidth="1"/>
    <col min="6146" max="6146" width="3.7109375" style="1" customWidth="1"/>
    <col min="6147" max="6157" width="17.7109375" style="1" customWidth="1"/>
    <col min="6158" max="6158" width="3.7109375" style="1" customWidth="1"/>
    <col min="6159" max="6159" width="12.28515625" style="1" customWidth="1"/>
    <col min="6160" max="6400" width="11.42578125" style="1"/>
    <col min="6401" max="6401" width="15.7109375" style="1" customWidth="1"/>
    <col min="6402" max="6402" width="3.7109375" style="1" customWidth="1"/>
    <col min="6403" max="6413" width="17.7109375" style="1" customWidth="1"/>
    <col min="6414" max="6414" width="3.7109375" style="1" customWidth="1"/>
    <col min="6415" max="6415" width="12.28515625" style="1" customWidth="1"/>
    <col min="6416" max="6656" width="11.42578125" style="1"/>
    <col min="6657" max="6657" width="15.7109375" style="1" customWidth="1"/>
    <col min="6658" max="6658" width="3.7109375" style="1" customWidth="1"/>
    <col min="6659" max="6669" width="17.7109375" style="1" customWidth="1"/>
    <col min="6670" max="6670" width="3.7109375" style="1" customWidth="1"/>
    <col min="6671" max="6671" width="12.28515625" style="1" customWidth="1"/>
    <col min="6672" max="6912" width="11.42578125" style="1"/>
    <col min="6913" max="6913" width="15.7109375" style="1" customWidth="1"/>
    <col min="6914" max="6914" width="3.7109375" style="1" customWidth="1"/>
    <col min="6915" max="6925" width="17.7109375" style="1" customWidth="1"/>
    <col min="6926" max="6926" width="3.7109375" style="1" customWidth="1"/>
    <col min="6927" max="6927" width="12.28515625" style="1" customWidth="1"/>
    <col min="6928" max="7168" width="11.42578125" style="1"/>
    <col min="7169" max="7169" width="15.7109375" style="1" customWidth="1"/>
    <col min="7170" max="7170" width="3.7109375" style="1" customWidth="1"/>
    <col min="7171" max="7181" width="17.7109375" style="1" customWidth="1"/>
    <col min="7182" max="7182" width="3.7109375" style="1" customWidth="1"/>
    <col min="7183" max="7183" width="12.28515625" style="1" customWidth="1"/>
    <col min="7184" max="7424" width="11.42578125" style="1"/>
    <col min="7425" max="7425" width="15.7109375" style="1" customWidth="1"/>
    <col min="7426" max="7426" width="3.7109375" style="1" customWidth="1"/>
    <col min="7427" max="7437" width="17.7109375" style="1" customWidth="1"/>
    <col min="7438" max="7438" width="3.7109375" style="1" customWidth="1"/>
    <col min="7439" max="7439" width="12.28515625" style="1" customWidth="1"/>
    <col min="7440" max="7680" width="11.42578125" style="1"/>
    <col min="7681" max="7681" width="15.7109375" style="1" customWidth="1"/>
    <col min="7682" max="7682" width="3.7109375" style="1" customWidth="1"/>
    <col min="7683" max="7693" width="17.7109375" style="1" customWidth="1"/>
    <col min="7694" max="7694" width="3.7109375" style="1" customWidth="1"/>
    <col min="7695" max="7695" width="12.28515625" style="1" customWidth="1"/>
    <col min="7696" max="7936" width="11.42578125" style="1"/>
    <col min="7937" max="7937" width="15.7109375" style="1" customWidth="1"/>
    <col min="7938" max="7938" width="3.7109375" style="1" customWidth="1"/>
    <col min="7939" max="7949" width="17.7109375" style="1" customWidth="1"/>
    <col min="7950" max="7950" width="3.7109375" style="1" customWidth="1"/>
    <col min="7951" max="7951" width="12.28515625" style="1" customWidth="1"/>
    <col min="7952" max="8192" width="11.42578125" style="1"/>
    <col min="8193" max="8193" width="15.7109375" style="1" customWidth="1"/>
    <col min="8194" max="8194" width="3.7109375" style="1" customWidth="1"/>
    <col min="8195" max="8205" width="17.7109375" style="1" customWidth="1"/>
    <col min="8206" max="8206" width="3.7109375" style="1" customWidth="1"/>
    <col min="8207" max="8207" width="12.28515625" style="1" customWidth="1"/>
    <col min="8208" max="8448" width="11.42578125" style="1"/>
    <col min="8449" max="8449" width="15.7109375" style="1" customWidth="1"/>
    <col min="8450" max="8450" width="3.7109375" style="1" customWidth="1"/>
    <col min="8451" max="8461" width="17.7109375" style="1" customWidth="1"/>
    <col min="8462" max="8462" width="3.7109375" style="1" customWidth="1"/>
    <col min="8463" max="8463" width="12.28515625" style="1" customWidth="1"/>
    <col min="8464" max="8704" width="11.42578125" style="1"/>
    <col min="8705" max="8705" width="15.7109375" style="1" customWidth="1"/>
    <col min="8706" max="8706" width="3.7109375" style="1" customWidth="1"/>
    <col min="8707" max="8717" width="17.7109375" style="1" customWidth="1"/>
    <col min="8718" max="8718" width="3.7109375" style="1" customWidth="1"/>
    <col min="8719" max="8719" width="12.28515625" style="1" customWidth="1"/>
    <col min="8720" max="8960" width="11.42578125" style="1"/>
    <col min="8961" max="8961" width="15.7109375" style="1" customWidth="1"/>
    <col min="8962" max="8962" width="3.7109375" style="1" customWidth="1"/>
    <col min="8963" max="8973" width="17.7109375" style="1" customWidth="1"/>
    <col min="8974" max="8974" width="3.7109375" style="1" customWidth="1"/>
    <col min="8975" max="8975" width="12.28515625" style="1" customWidth="1"/>
    <col min="8976" max="9216" width="11.42578125" style="1"/>
    <col min="9217" max="9217" width="15.7109375" style="1" customWidth="1"/>
    <col min="9218" max="9218" width="3.7109375" style="1" customWidth="1"/>
    <col min="9219" max="9229" width="17.7109375" style="1" customWidth="1"/>
    <col min="9230" max="9230" width="3.7109375" style="1" customWidth="1"/>
    <col min="9231" max="9231" width="12.28515625" style="1" customWidth="1"/>
    <col min="9232" max="9472" width="11.42578125" style="1"/>
    <col min="9473" max="9473" width="15.7109375" style="1" customWidth="1"/>
    <col min="9474" max="9474" width="3.7109375" style="1" customWidth="1"/>
    <col min="9475" max="9485" width="17.7109375" style="1" customWidth="1"/>
    <col min="9486" max="9486" width="3.7109375" style="1" customWidth="1"/>
    <col min="9487" max="9487" width="12.28515625" style="1" customWidth="1"/>
    <col min="9488" max="9728" width="11.42578125" style="1"/>
    <col min="9729" max="9729" width="15.7109375" style="1" customWidth="1"/>
    <col min="9730" max="9730" width="3.7109375" style="1" customWidth="1"/>
    <col min="9731" max="9741" width="17.7109375" style="1" customWidth="1"/>
    <col min="9742" max="9742" width="3.7109375" style="1" customWidth="1"/>
    <col min="9743" max="9743" width="12.28515625" style="1" customWidth="1"/>
    <col min="9744" max="9984" width="11.42578125" style="1"/>
    <col min="9985" max="9985" width="15.7109375" style="1" customWidth="1"/>
    <col min="9986" max="9986" width="3.7109375" style="1" customWidth="1"/>
    <col min="9987" max="9997" width="17.7109375" style="1" customWidth="1"/>
    <col min="9998" max="9998" width="3.7109375" style="1" customWidth="1"/>
    <col min="9999" max="9999" width="12.28515625" style="1" customWidth="1"/>
    <col min="10000" max="10240" width="11.42578125" style="1"/>
    <col min="10241" max="10241" width="15.7109375" style="1" customWidth="1"/>
    <col min="10242" max="10242" width="3.7109375" style="1" customWidth="1"/>
    <col min="10243" max="10253" width="17.7109375" style="1" customWidth="1"/>
    <col min="10254" max="10254" width="3.7109375" style="1" customWidth="1"/>
    <col min="10255" max="10255" width="12.28515625" style="1" customWidth="1"/>
    <col min="10256" max="10496" width="11.42578125" style="1"/>
    <col min="10497" max="10497" width="15.7109375" style="1" customWidth="1"/>
    <col min="10498" max="10498" width="3.7109375" style="1" customWidth="1"/>
    <col min="10499" max="10509" width="17.7109375" style="1" customWidth="1"/>
    <col min="10510" max="10510" width="3.7109375" style="1" customWidth="1"/>
    <col min="10511" max="10511" width="12.28515625" style="1" customWidth="1"/>
    <col min="10512" max="10752" width="11.42578125" style="1"/>
    <col min="10753" max="10753" width="15.7109375" style="1" customWidth="1"/>
    <col min="10754" max="10754" width="3.7109375" style="1" customWidth="1"/>
    <col min="10755" max="10765" width="17.7109375" style="1" customWidth="1"/>
    <col min="10766" max="10766" width="3.7109375" style="1" customWidth="1"/>
    <col min="10767" max="10767" width="12.28515625" style="1" customWidth="1"/>
    <col min="10768" max="11008" width="11.42578125" style="1"/>
    <col min="11009" max="11009" width="15.7109375" style="1" customWidth="1"/>
    <col min="11010" max="11010" width="3.7109375" style="1" customWidth="1"/>
    <col min="11011" max="11021" width="17.7109375" style="1" customWidth="1"/>
    <col min="11022" max="11022" width="3.7109375" style="1" customWidth="1"/>
    <col min="11023" max="11023" width="12.28515625" style="1" customWidth="1"/>
    <col min="11024" max="11264" width="11.42578125" style="1"/>
    <col min="11265" max="11265" width="15.7109375" style="1" customWidth="1"/>
    <col min="11266" max="11266" width="3.7109375" style="1" customWidth="1"/>
    <col min="11267" max="11277" width="17.7109375" style="1" customWidth="1"/>
    <col min="11278" max="11278" width="3.7109375" style="1" customWidth="1"/>
    <col min="11279" max="11279" width="12.28515625" style="1" customWidth="1"/>
    <col min="11280" max="11520" width="11.42578125" style="1"/>
    <col min="11521" max="11521" width="15.7109375" style="1" customWidth="1"/>
    <col min="11522" max="11522" width="3.7109375" style="1" customWidth="1"/>
    <col min="11523" max="11533" width="17.7109375" style="1" customWidth="1"/>
    <col min="11534" max="11534" width="3.7109375" style="1" customWidth="1"/>
    <col min="11535" max="11535" width="12.28515625" style="1" customWidth="1"/>
    <col min="11536" max="11776" width="11.42578125" style="1"/>
    <col min="11777" max="11777" width="15.7109375" style="1" customWidth="1"/>
    <col min="11778" max="11778" width="3.7109375" style="1" customWidth="1"/>
    <col min="11779" max="11789" width="17.7109375" style="1" customWidth="1"/>
    <col min="11790" max="11790" width="3.7109375" style="1" customWidth="1"/>
    <col min="11791" max="11791" width="12.28515625" style="1" customWidth="1"/>
    <col min="11792" max="12032" width="11.42578125" style="1"/>
    <col min="12033" max="12033" width="15.7109375" style="1" customWidth="1"/>
    <col min="12034" max="12034" width="3.7109375" style="1" customWidth="1"/>
    <col min="12035" max="12045" width="17.7109375" style="1" customWidth="1"/>
    <col min="12046" max="12046" width="3.7109375" style="1" customWidth="1"/>
    <col min="12047" max="12047" width="12.28515625" style="1" customWidth="1"/>
    <col min="12048" max="12288" width="11.42578125" style="1"/>
    <col min="12289" max="12289" width="15.7109375" style="1" customWidth="1"/>
    <col min="12290" max="12290" width="3.7109375" style="1" customWidth="1"/>
    <col min="12291" max="12301" width="17.7109375" style="1" customWidth="1"/>
    <col min="12302" max="12302" width="3.7109375" style="1" customWidth="1"/>
    <col min="12303" max="12303" width="12.28515625" style="1" customWidth="1"/>
    <col min="12304" max="12544" width="11.42578125" style="1"/>
    <col min="12545" max="12545" width="15.7109375" style="1" customWidth="1"/>
    <col min="12546" max="12546" width="3.7109375" style="1" customWidth="1"/>
    <col min="12547" max="12557" width="17.7109375" style="1" customWidth="1"/>
    <col min="12558" max="12558" width="3.7109375" style="1" customWidth="1"/>
    <col min="12559" max="12559" width="12.28515625" style="1" customWidth="1"/>
    <col min="12560" max="12800" width="11.42578125" style="1"/>
    <col min="12801" max="12801" width="15.7109375" style="1" customWidth="1"/>
    <col min="12802" max="12802" width="3.7109375" style="1" customWidth="1"/>
    <col min="12803" max="12813" width="17.7109375" style="1" customWidth="1"/>
    <col min="12814" max="12814" width="3.7109375" style="1" customWidth="1"/>
    <col min="12815" max="12815" width="12.28515625" style="1" customWidth="1"/>
    <col min="12816" max="13056" width="11.42578125" style="1"/>
    <col min="13057" max="13057" width="15.7109375" style="1" customWidth="1"/>
    <col min="13058" max="13058" width="3.7109375" style="1" customWidth="1"/>
    <col min="13059" max="13069" width="17.7109375" style="1" customWidth="1"/>
    <col min="13070" max="13070" width="3.7109375" style="1" customWidth="1"/>
    <col min="13071" max="13071" width="12.28515625" style="1" customWidth="1"/>
    <col min="13072" max="13312" width="11.42578125" style="1"/>
    <col min="13313" max="13313" width="15.7109375" style="1" customWidth="1"/>
    <col min="13314" max="13314" width="3.7109375" style="1" customWidth="1"/>
    <col min="13315" max="13325" width="17.7109375" style="1" customWidth="1"/>
    <col min="13326" max="13326" width="3.7109375" style="1" customWidth="1"/>
    <col min="13327" max="13327" width="12.28515625" style="1" customWidth="1"/>
    <col min="13328" max="13568" width="11.42578125" style="1"/>
    <col min="13569" max="13569" width="15.7109375" style="1" customWidth="1"/>
    <col min="13570" max="13570" width="3.7109375" style="1" customWidth="1"/>
    <col min="13571" max="13581" width="17.7109375" style="1" customWidth="1"/>
    <col min="13582" max="13582" width="3.7109375" style="1" customWidth="1"/>
    <col min="13583" max="13583" width="12.28515625" style="1" customWidth="1"/>
    <col min="13584" max="13824" width="11.42578125" style="1"/>
    <col min="13825" max="13825" width="15.7109375" style="1" customWidth="1"/>
    <col min="13826" max="13826" width="3.7109375" style="1" customWidth="1"/>
    <col min="13827" max="13837" width="17.7109375" style="1" customWidth="1"/>
    <col min="13838" max="13838" width="3.7109375" style="1" customWidth="1"/>
    <col min="13839" max="13839" width="12.28515625" style="1" customWidth="1"/>
    <col min="13840" max="14080" width="11.42578125" style="1"/>
    <col min="14081" max="14081" width="15.7109375" style="1" customWidth="1"/>
    <col min="14082" max="14082" width="3.7109375" style="1" customWidth="1"/>
    <col min="14083" max="14093" width="17.7109375" style="1" customWidth="1"/>
    <col min="14094" max="14094" width="3.7109375" style="1" customWidth="1"/>
    <col min="14095" max="14095" width="12.28515625" style="1" customWidth="1"/>
    <col min="14096" max="14336" width="11.42578125" style="1"/>
    <col min="14337" max="14337" width="15.7109375" style="1" customWidth="1"/>
    <col min="14338" max="14338" width="3.7109375" style="1" customWidth="1"/>
    <col min="14339" max="14349" width="17.7109375" style="1" customWidth="1"/>
    <col min="14350" max="14350" width="3.7109375" style="1" customWidth="1"/>
    <col min="14351" max="14351" width="12.28515625" style="1" customWidth="1"/>
    <col min="14352" max="14592" width="11.42578125" style="1"/>
    <col min="14593" max="14593" width="15.7109375" style="1" customWidth="1"/>
    <col min="14594" max="14594" width="3.7109375" style="1" customWidth="1"/>
    <col min="14595" max="14605" width="17.7109375" style="1" customWidth="1"/>
    <col min="14606" max="14606" width="3.7109375" style="1" customWidth="1"/>
    <col min="14607" max="14607" width="12.28515625" style="1" customWidth="1"/>
    <col min="14608" max="14848" width="11.42578125" style="1"/>
    <col min="14849" max="14849" width="15.7109375" style="1" customWidth="1"/>
    <col min="14850" max="14850" width="3.7109375" style="1" customWidth="1"/>
    <col min="14851" max="14861" width="17.7109375" style="1" customWidth="1"/>
    <col min="14862" max="14862" width="3.7109375" style="1" customWidth="1"/>
    <col min="14863" max="14863" width="12.28515625" style="1" customWidth="1"/>
    <col min="14864" max="15104" width="11.42578125" style="1"/>
    <col min="15105" max="15105" width="15.7109375" style="1" customWidth="1"/>
    <col min="15106" max="15106" width="3.7109375" style="1" customWidth="1"/>
    <col min="15107" max="15117" width="17.7109375" style="1" customWidth="1"/>
    <col min="15118" max="15118" width="3.7109375" style="1" customWidth="1"/>
    <col min="15119" max="15119" width="12.28515625" style="1" customWidth="1"/>
    <col min="15120" max="15360" width="11.42578125" style="1"/>
    <col min="15361" max="15361" width="15.7109375" style="1" customWidth="1"/>
    <col min="15362" max="15362" width="3.7109375" style="1" customWidth="1"/>
    <col min="15363" max="15373" width="17.7109375" style="1" customWidth="1"/>
    <col min="15374" max="15374" width="3.7109375" style="1" customWidth="1"/>
    <col min="15375" max="15375" width="12.28515625" style="1" customWidth="1"/>
    <col min="15376" max="15616" width="11.42578125" style="1"/>
    <col min="15617" max="15617" width="15.7109375" style="1" customWidth="1"/>
    <col min="15618" max="15618" width="3.7109375" style="1" customWidth="1"/>
    <col min="15619" max="15629" width="17.7109375" style="1" customWidth="1"/>
    <col min="15630" max="15630" width="3.7109375" style="1" customWidth="1"/>
    <col min="15631" max="15631" width="12.28515625" style="1" customWidth="1"/>
    <col min="15632" max="15872" width="11.42578125" style="1"/>
    <col min="15873" max="15873" width="15.7109375" style="1" customWidth="1"/>
    <col min="15874" max="15874" width="3.7109375" style="1" customWidth="1"/>
    <col min="15875" max="15885" width="17.7109375" style="1" customWidth="1"/>
    <col min="15886" max="15886" width="3.7109375" style="1" customWidth="1"/>
    <col min="15887" max="15887" width="12.28515625" style="1" customWidth="1"/>
    <col min="15888" max="16128" width="11.42578125" style="1"/>
    <col min="16129" max="16129" width="15.7109375" style="1" customWidth="1"/>
    <col min="16130" max="16130" width="3.7109375" style="1" customWidth="1"/>
    <col min="16131" max="16141" width="17.7109375" style="1" customWidth="1"/>
    <col min="16142" max="16142" width="3.7109375" style="1" customWidth="1"/>
    <col min="16143" max="16143" width="12.28515625" style="1" customWidth="1"/>
    <col min="16144" max="16384" width="11.42578125" style="1"/>
  </cols>
  <sheetData>
    <row r="1" spans="2:14" ht="14.1" customHeight="1" thickBot="1"/>
    <row r="2" spans="2:14" ht="13.5" customHeight="1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2:14" ht="13.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2:14" ht="13.5" customHeight="1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4" ht="13.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2:14" ht="13.5" customHeight="1">
      <c r="B6" s="11" t="s">
        <v>1</v>
      </c>
      <c r="C6" s="12"/>
      <c r="D6" s="12"/>
      <c r="E6" s="13"/>
      <c r="F6" s="13"/>
      <c r="G6" s="13"/>
      <c r="H6" s="14"/>
      <c r="I6" s="14"/>
      <c r="J6" s="14"/>
      <c r="K6" s="15" t="s">
        <v>2</v>
      </c>
      <c r="L6" s="15"/>
      <c r="M6" s="15"/>
      <c r="N6" s="16"/>
    </row>
    <row r="7" spans="2:14" ht="13.5" customHeight="1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14" ht="13.5" customHeight="1" thickBot="1">
      <c r="B8" s="20"/>
      <c r="C8" s="21"/>
      <c r="D8" s="21"/>
      <c r="E8" s="21"/>
      <c r="F8" s="21"/>
      <c r="G8" s="21"/>
      <c r="H8" s="22" t="s">
        <v>3</v>
      </c>
      <c r="I8" s="23"/>
      <c r="J8" s="21"/>
      <c r="K8" s="21"/>
      <c r="L8" s="21"/>
      <c r="M8" s="24"/>
      <c r="N8" s="25"/>
    </row>
    <row r="9" spans="2:14" ht="13.5" customHeight="1" thickBot="1">
      <c r="B9" s="20"/>
      <c r="C9" s="21"/>
      <c r="D9" s="21"/>
      <c r="E9" s="21"/>
      <c r="F9" s="21"/>
      <c r="G9" s="21"/>
      <c r="H9" s="26">
        <f>[1]DNC!DO40</f>
        <v>885731.16559999995</v>
      </c>
      <c r="I9" s="27" t="s">
        <v>4</v>
      </c>
      <c r="J9" s="28"/>
      <c r="K9" s="21"/>
      <c r="L9" s="21"/>
      <c r="M9" s="21"/>
      <c r="N9" s="25"/>
    </row>
    <row r="10" spans="2:14" ht="13.5" customHeight="1">
      <c r="B10" s="20"/>
      <c r="C10" s="21"/>
      <c r="D10" s="21"/>
      <c r="E10" s="21"/>
      <c r="F10" s="21"/>
      <c r="G10" s="21"/>
      <c r="H10" s="21"/>
      <c r="I10" s="29"/>
      <c r="J10" s="21"/>
      <c r="K10" s="21"/>
      <c r="L10" s="21"/>
      <c r="M10" s="21"/>
      <c r="N10" s="25"/>
    </row>
    <row r="11" spans="2:14" ht="13.5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5"/>
    </row>
    <row r="12" spans="2:14" ht="13.5" customHeight="1">
      <c r="B12" s="20"/>
      <c r="C12" s="21"/>
      <c r="D12" s="21"/>
      <c r="E12" s="21"/>
      <c r="F12" s="21"/>
      <c r="G12" s="21"/>
      <c r="H12" s="21"/>
      <c r="I12" s="21"/>
      <c r="J12" s="30"/>
      <c r="K12" s="21"/>
      <c r="L12" s="21"/>
      <c r="M12" s="28"/>
      <c r="N12" s="25"/>
    </row>
    <row r="13" spans="2:14" ht="13.5" customHeight="1">
      <c r="B13" s="20"/>
      <c r="C13" s="21"/>
      <c r="D13" s="21"/>
      <c r="E13" s="21"/>
      <c r="F13" s="21"/>
      <c r="G13" s="21"/>
      <c r="H13" s="21"/>
      <c r="I13" s="21"/>
      <c r="J13" s="30"/>
      <c r="K13" s="21"/>
      <c r="L13" s="21"/>
      <c r="M13" s="28"/>
      <c r="N13" s="25"/>
    </row>
    <row r="14" spans="2:14" ht="13.5" customHeight="1">
      <c r="B14" s="20"/>
      <c r="C14" s="21"/>
      <c r="D14" s="21"/>
      <c r="E14" s="21"/>
      <c r="F14" s="21"/>
      <c r="G14" s="21"/>
      <c r="H14" s="31" t="s">
        <v>5</v>
      </c>
      <c r="I14" s="29"/>
      <c r="J14" s="30"/>
      <c r="K14" s="21"/>
      <c r="L14" s="21"/>
      <c r="M14" s="28"/>
      <c r="N14" s="25"/>
    </row>
    <row r="15" spans="2:14" ht="13.5" customHeight="1">
      <c r="B15" s="20"/>
      <c r="C15" s="21"/>
      <c r="D15" s="21"/>
      <c r="E15" s="21"/>
      <c r="F15" s="21"/>
      <c r="G15" s="21"/>
      <c r="H15" s="31" t="s">
        <v>6</v>
      </c>
      <c r="I15" s="32"/>
      <c r="J15" s="21"/>
      <c r="K15" s="21"/>
      <c r="L15" s="21"/>
      <c r="M15" s="21"/>
      <c r="N15" s="25"/>
    </row>
    <row r="16" spans="2:14" ht="13.5" customHeight="1">
      <c r="B16" s="20"/>
      <c r="C16" s="21"/>
      <c r="D16" s="21"/>
      <c r="E16" s="21"/>
      <c r="F16" s="21"/>
      <c r="G16" s="21"/>
      <c r="H16" s="32"/>
      <c r="I16" s="32"/>
      <c r="J16" s="32"/>
      <c r="K16" s="33" t="s">
        <v>7</v>
      </c>
      <c r="L16" s="34"/>
      <c r="M16" s="35"/>
      <c r="N16" s="25"/>
    </row>
    <row r="17" spans="1:14" ht="13.5" customHeight="1" thickBot="1">
      <c r="B17" s="20"/>
      <c r="C17" s="21"/>
      <c r="D17" s="21"/>
      <c r="E17" s="21"/>
      <c r="F17" s="21"/>
      <c r="G17" s="21"/>
      <c r="H17" s="22" t="s">
        <v>8</v>
      </c>
      <c r="I17" s="22"/>
      <c r="J17" s="32"/>
      <c r="K17" s="36" t="s">
        <v>9</v>
      </c>
      <c r="L17" s="37"/>
      <c r="M17" s="38">
        <f>[1]energia!AV69</f>
        <v>-3.5574813267947203E-2</v>
      </c>
      <c r="N17" s="25"/>
    </row>
    <row r="18" spans="1:14" ht="13.5" customHeight="1" thickBot="1">
      <c r="B18" s="20" t="s">
        <v>10</v>
      </c>
      <c r="C18" s="21"/>
      <c r="D18" s="21"/>
      <c r="E18" s="21"/>
      <c r="F18" s="21"/>
      <c r="G18" s="21"/>
      <c r="H18" s="26">
        <f>[1]Pmax!B36</f>
        <v>1629</v>
      </c>
      <c r="I18" s="39" t="s">
        <v>11</v>
      </c>
      <c r="J18" s="32"/>
      <c r="K18" s="40" t="s">
        <v>12</v>
      </c>
      <c r="L18" s="41"/>
      <c r="M18" s="38">
        <f>[1]energia!AV71</f>
        <v>1.7929774733919102E-2</v>
      </c>
      <c r="N18" s="25"/>
    </row>
    <row r="19" spans="1:14" ht="13.5" customHeight="1" thickBot="1">
      <c r="B19" s="20"/>
      <c r="C19" s="21"/>
      <c r="D19" s="21"/>
      <c r="E19" s="21"/>
      <c r="F19" s="21"/>
      <c r="G19" s="21"/>
      <c r="H19" s="22" t="s">
        <v>13</v>
      </c>
      <c r="I19" s="42"/>
      <c r="J19" s="32"/>
      <c r="K19" s="40" t="s">
        <v>14</v>
      </c>
      <c r="L19" s="41"/>
      <c r="M19" s="38">
        <f>[1]energia!AV72</f>
        <v>1.9516487424953377E-2</v>
      </c>
      <c r="N19" s="25"/>
    </row>
    <row r="20" spans="1:14" ht="13.5" customHeight="1" thickBot="1">
      <c r="B20" s="20"/>
      <c r="C20" s="21"/>
      <c r="D20" s="21"/>
      <c r="E20" s="21"/>
      <c r="F20" s="21"/>
      <c r="G20" s="21"/>
      <c r="H20" s="26">
        <v>33843</v>
      </c>
      <c r="I20" s="39" t="s">
        <v>15</v>
      </c>
      <c r="J20" s="32"/>
      <c r="K20" s="21"/>
      <c r="L20" s="21"/>
      <c r="M20" s="21"/>
      <c r="N20" s="25"/>
    </row>
    <row r="21" spans="1:14" ht="13.5" customHeight="1">
      <c r="B21" s="43" t="s">
        <v>16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1:14" ht="13.5" customHeight="1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8"/>
    </row>
    <row r="23" spans="1:14" ht="13.5" customHeight="1">
      <c r="B23" s="20"/>
      <c r="C23" s="21"/>
      <c r="D23" s="21"/>
      <c r="E23" s="49" t="s">
        <v>17</v>
      </c>
      <c r="F23" s="50"/>
      <c r="G23" s="51" t="s">
        <v>18</v>
      </c>
      <c r="H23" s="52" t="s">
        <v>19</v>
      </c>
      <c r="I23" s="53"/>
      <c r="J23" s="54" t="s">
        <v>10</v>
      </c>
      <c r="K23" s="54"/>
      <c r="L23" s="52" t="s">
        <v>20</v>
      </c>
      <c r="M23" s="53"/>
      <c r="N23" s="25"/>
    </row>
    <row r="24" spans="1:14" ht="13.5" customHeight="1">
      <c r="B24" s="20"/>
      <c r="C24" s="21"/>
      <c r="D24" s="21"/>
      <c r="E24" s="55" t="s">
        <v>21</v>
      </c>
      <c r="F24" s="55"/>
      <c r="G24" s="56">
        <f>H25+H26+H27+H28</f>
        <v>142971.63529999999</v>
      </c>
      <c r="H24" s="57"/>
      <c r="I24" s="58" t="s">
        <v>4</v>
      </c>
      <c r="J24" s="59"/>
      <c r="K24" s="59"/>
      <c r="L24" s="60"/>
      <c r="M24" s="53"/>
      <c r="N24" s="61"/>
    </row>
    <row r="25" spans="1:14" ht="13.5" customHeight="1">
      <c r="A25" s="62"/>
      <c r="B25" s="20"/>
      <c r="C25" s="21"/>
      <c r="D25" s="21"/>
      <c r="E25" s="63" t="s">
        <v>22</v>
      </c>
      <c r="F25" s="54"/>
      <c r="G25" s="64"/>
      <c r="H25" s="65">
        <f>[1]DNC!C45</f>
        <v>-117.19359999999996</v>
      </c>
      <c r="I25" s="53" t="s">
        <v>4</v>
      </c>
      <c r="J25" s="59"/>
      <c r="K25" s="59"/>
      <c r="L25" s="60"/>
      <c r="M25" s="53"/>
      <c r="N25" s="61"/>
    </row>
    <row r="26" spans="1:14" ht="13.5" customHeight="1">
      <c r="A26" s="62"/>
      <c r="B26" s="20"/>
      <c r="C26" s="21"/>
      <c r="D26" s="21"/>
      <c r="E26" s="63" t="s">
        <v>23</v>
      </c>
      <c r="F26" s="66"/>
      <c r="G26" s="64"/>
      <c r="H26" s="67">
        <f>[1]DNC!G43-L26</f>
        <v>29344.559400000002</v>
      </c>
      <c r="I26" s="53" t="s">
        <v>4</v>
      </c>
      <c r="J26" s="59"/>
      <c r="K26" s="59"/>
      <c r="L26" s="60">
        <f>[1]termico!BD37</f>
        <v>0</v>
      </c>
      <c r="M26" s="53" t="s">
        <v>4</v>
      </c>
      <c r="N26" s="61"/>
    </row>
    <row r="27" spans="1:14" ht="13.5" customHeight="1">
      <c r="A27" s="62"/>
      <c r="B27" s="20"/>
      <c r="C27" s="21"/>
      <c r="D27" s="21"/>
      <c r="E27" s="63" t="s">
        <v>24</v>
      </c>
      <c r="F27" s="66"/>
      <c r="G27" s="64"/>
      <c r="H27" s="60">
        <f>[1]DNC!I43-L27</f>
        <v>62868.203999999991</v>
      </c>
      <c r="I27" s="53" t="s">
        <v>4</v>
      </c>
      <c r="J27" s="59"/>
      <c r="K27" s="59"/>
      <c r="L27" s="60">
        <f>[1]termico!BE37</f>
        <v>0</v>
      </c>
      <c r="M27" s="53" t="s">
        <v>4</v>
      </c>
      <c r="N27" s="61"/>
    </row>
    <row r="28" spans="1:14" ht="13.5" customHeight="1">
      <c r="A28" s="62"/>
      <c r="B28" s="20"/>
      <c r="C28" s="21"/>
      <c r="D28" s="21"/>
      <c r="E28" s="63" t="s">
        <v>25</v>
      </c>
      <c r="F28" s="66"/>
      <c r="G28" s="64"/>
      <c r="H28" s="60">
        <f>[1]DNC!K43-L28</f>
        <v>50876.065500000004</v>
      </c>
      <c r="I28" s="53" t="s">
        <v>4</v>
      </c>
      <c r="J28" s="59"/>
      <c r="K28" s="59"/>
      <c r="L28" s="60">
        <f>[1]termico!BF37</f>
        <v>0</v>
      </c>
      <c r="M28" s="53" t="s">
        <v>4</v>
      </c>
      <c r="N28" s="25"/>
    </row>
    <row r="29" spans="1:14" ht="13.5" customHeight="1">
      <c r="A29" s="62"/>
      <c r="B29" s="20"/>
      <c r="C29" s="21"/>
      <c r="D29" s="21"/>
      <c r="E29" s="68" t="s">
        <v>26</v>
      </c>
      <c r="F29" s="68"/>
      <c r="G29" s="69">
        <f>H30+H31</f>
        <v>-1403.9712</v>
      </c>
      <c r="H29" s="67"/>
      <c r="I29" s="53" t="s">
        <v>4</v>
      </c>
      <c r="J29" s="59"/>
      <c r="K29" s="59"/>
      <c r="L29" s="60"/>
      <c r="M29" s="53"/>
      <c r="N29" s="25"/>
    </row>
    <row r="30" spans="1:14" ht="13.5" customHeight="1">
      <c r="A30" s="62"/>
      <c r="B30" s="20"/>
      <c r="C30" s="21"/>
      <c r="D30" s="21"/>
      <c r="E30" s="70" t="s">
        <v>27</v>
      </c>
      <c r="F30" s="71"/>
      <c r="G30" s="64"/>
      <c r="H30" s="72">
        <f>[1]DNC!M43</f>
        <v>0</v>
      </c>
      <c r="I30" s="53" t="s">
        <v>4</v>
      </c>
      <c r="J30" s="59"/>
      <c r="K30" s="59"/>
      <c r="L30" s="60"/>
      <c r="M30" s="53"/>
      <c r="N30" s="25"/>
    </row>
    <row r="31" spans="1:14" ht="13.5" customHeight="1">
      <c r="A31" s="73"/>
      <c r="B31" s="20"/>
      <c r="C31" s="21"/>
      <c r="D31" s="21"/>
      <c r="E31" s="63" t="s">
        <v>28</v>
      </c>
      <c r="F31" s="66"/>
      <c r="G31" s="64"/>
      <c r="H31" s="72">
        <f>[1]DNC!O43-L31</f>
        <v>-1403.9712</v>
      </c>
      <c r="I31" s="53" t="s">
        <v>4</v>
      </c>
      <c r="J31" s="59"/>
      <c r="K31" s="59"/>
      <c r="L31" s="60">
        <f>[1]termico!BH37</f>
        <v>0</v>
      </c>
      <c r="M31" s="53" t="s">
        <v>4</v>
      </c>
      <c r="N31" s="25"/>
    </row>
    <row r="32" spans="1:14" ht="13.5" customHeight="1">
      <c r="A32" s="62"/>
      <c r="B32" s="20"/>
      <c r="C32" s="21"/>
      <c r="D32" s="21"/>
      <c r="E32" s="68" t="s">
        <v>29</v>
      </c>
      <c r="F32" s="68"/>
      <c r="G32" s="74">
        <f>SUM(H33:H34)</f>
        <v>86954.737099999998</v>
      </c>
      <c r="H32" s="60"/>
      <c r="I32" s="53" t="s">
        <v>4</v>
      </c>
      <c r="J32" s="54" t="s">
        <v>10</v>
      </c>
      <c r="K32" s="75"/>
      <c r="L32" s="60"/>
      <c r="M32" s="53"/>
      <c r="N32" s="25"/>
    </row>
    <row r="33" spans="1:14" ht="13.5" customHeight="1">
      <c r="A33" s="73"/>
      <c r="B33" s="20"/>
      <c r="C33" s="21"/>
      <c r="D33" s="21"/>
      <c r="E33" s="70" t="s">
        <v>30</v>
      </c>
      <c r="F33" s="68"/>
      <c r="G33" s="69"/>
      <c r="H33" s="72">
        <f>+[1]termico!BY37</f>
        <v>0</v>
      </c>
      <c r="I33" s="53" t="s">
        <v>4</v>
      </c>
      <c r="J33" s="54"/>
      <c r="K33" s="75"/>
      <c r="L33" s="60"/>
      <c r="M33" s="53"/>
      <c r="N33" s="25"/>
    </row>
    <row r="34" spans="1:14" ht="13.5" customHeight="1">
      <c r="A34" s="73"/>
      <c r="B34" s="20"/>
      <c r="C34" s="21"/>
      <c r="D34" s="21"/>
      <c r="E34" s="63" t="s">
        <v>31</v>
      </c>
      <c r="F34" s="68"/>
      <c r="G34" s="69"/>
      <c r="H34" s="60">
        <f>[1]DNC!Q45-L34-H33</f>
        <v>86954.737099999998</v>
      </c>
      <c r="I34" s="53" t="s">
        <v>4</v>
      </c>
      <c r="J34" s="54"/>
      <c r="K34" s="75"/>
      <c r="L34" s="60">
        <f>[1]termico!BG37</f>
        <v>0</v>
      </c>
      <c r="M34" s="53" t="s">
        <v>4</v>
      </c>
      <c r="N34" s="25"/>
    </row>
    <row r="35" spans="1:14" ht="13.5" customHeight="1">
      <c r="A35" s="73"/>
      <c r="B35" s="20"/>
      <c r="C35" s="21"/>
      <c r="D35" s="21"/>
      <c r="E35" s="68" t="s">
        <v>32</v>
      </c>
      <c r="F35" s="68"/>
      <c r="G35" s="69">
        <f>[1]DNC!DM43-'Mensual Agosto'!L35</f>
        <v>4735.280099999999</v>
      </c>
      <c r="H35" s="65"/>
      <c r="I35" s="53"/>
      <c r="J35" s="54"/>
      <c r="K35" s="75"/>
      <c r="L35" s="60">
        <v>0</v>
      </c>
      <c r="M35" s="53" t="s">
        <v>4</v>
      </c>
      <c r="N35" s="25"/>
    </row>
    <row r="36" spans="1:14" ht="13.5" customHeight="1">
      <c r="A36" s="76"/>
      <c r="B36" s="20"/>
      <c r="C36" s="21"/>
      <c r="D36" s="21"/>
      <c r="E36" s="68" t="s">
        <v>33</v>
      </c>
      <c r="F36" s="68"/>
      <c r="G36" s="69">
        <f>[1]DNC!AW45</f>
        <v>25.635300000000001</v>
      </c>
      <c r="H36" s="65"/>
      <c r="I36" s="53" t="s">
        <v>4</v>
      </c>
      <c r="J36" s="54"/>
      <c r="K36" s="75"/>
      <c r="L36" s="60"/>
      <c r="M36" s="53"/>
      <c r="N36" s="25"/>
    </row>
    <row r="37" spans="1:14" ht="13.5" customHeight="1">
      <c r="A37" s="77"/>
      <c r="B37" s="20"/>
      <c r="C37" s="21"/>
      <c r="D37" s="21"/>
      <c r="E37" s="78" t="s">
        <v>34</v>
      </c>
      <c r="F37" s="78"/>
      <c r="G37" s="69">
        <f>H38+H39</f>
        <v>8.9999999999999993E-3</v>
      </c>
      <c r="H37" s="67"/>
      <c r="I37" s="53" t="s">
        <v>4</v>
      </c>
      <c r="J37" s="54"/>
      <c r="K37" s="75"/>
      <c r="L37" s="60"/>
      <c r="M37" s="53"/>
      <c r="N37" s="25"/>
    </row>
    <row r="38" spans="1:14" ht="13.5" customHeight="1">
      <c r="A38" s="79"/>
      <c r="B38" s="20"/>
      <c r="C38" s="21"/>
      <c r="D38" s="21"/>
      <c r="E38" s="70" t="s">
        <v>35</v>
      </c>
      <c r="F38" s="71"/>
      <c r="G38" s="64"/>
      <c r="H38" s="60">
        <f>[1]DNC!AY43</f>
        <v>8.9999999999999993E-3</v>
      </c>
      <c r="I38" s="80" t="s">
        <v>4</v>
      </c>
      <c r="J38" s="54"/>
      <c r="K38" s="75"/>
      <c r="L38" s="60"/>
      <c r="M38" s="53"/>
      <c r="N38" s="25"/>
    </row>
    <row r="39" spans="1:14" ht="13.5" customHeight="1">
      <c r="A39" s="79"/>
      <c r="B39" s="20"/>
      <c r="C39" s="21"/>
      <c r="D39" s="21"/>
      <c r="E39" s="81" t="s">
        <v>36</v>
      </c>
      <c r="F39" s="82"/>
      <c r="G39" s="64"/>
      <c r="H39" s="83">
        <f>[1]DNC!AZ43</f>
        <v>0</v>
      </c>
      <c r="I39" s="53" t="s">
        <v>4</v>
      </c>
      <c r="J39" s="54"/>
      <c r="K39" s="75"/>
      <c r="L39" s="60"/>
      <c r="M39" s="53"/>
      <c r="N39" s="25"/>
    </row>
    <row r="40" spans="1:14" ht="13.5" customHeight="1">
      <c r="A40" s="84"/>
      <c r="B40" s="20"/>
      <c r="C40" s="21"/>
      <c r="D40" s="21"/>
      <c r="E40" s="85" t="s">
        <v>37</v>
      </c>
      <c r="F40" s="85"/>
      <c r="G40" s="51" t="s">
        <v>18</v>
      </c>
      <c r="H40" s="52" t="s">
        <v>19</v>
      </c>
      <c r="I40" s="53"/>
      <c r="J40" s="59"/>
      <c r="K40" s="59"/>
      <c r="L40" s="60"/>
      <c r="M40" s="53"/>
      <c r="N40" s="25"/>
    </row>
    <row r="41" spans="1:14" ht="13.5" customHeight="1">
      <c r="A41" s="62"/>
      <c r="B41" s="20"/>
      <c r="C41" s="21"/>
      <c r="D41" s="21"/>
      <c r="E41" s="86" t="s">
        <v>38</v>
      </c>
      <c r="F41" s="86"/>
      <c r="G41" s="87">
        <f>[1]DNC!AI45-L41</f>
        <v>43395.991200000004</v>
      </c>
      <c r="H41" s="88"/>
      <c r="I41" s="80" t="s">
        <v>4</v>
      </c>
      <c r="J41" s="59"/>
      <c r="K41" s="59"/>
      <c r="L41" s="60">
        <f>[1]hidro!AH37</f>
        <v>0</v>
      </c>
      <c r="M41" s="53" t="s">
        <v>4</v>
      </c>
      <c r="N41" s="25"/>
    </row>
    <row r="42" spans="1:14" ht="13.5" customHeight="1">
      <c r="A42" s="79"/>
      <c r="B42" s="20"/>
      <c r="C42" s="21"/>
      <c r="D42" s="21"/>
      <c r="E42" s="54" t="s">
        <v>39</v>
      </c>
      <c r="F42" s="54"/>
      <c r="G42" s="89">
        <f>[1]DNC!AQ45-L42</f>
        <v>40304.1852</v>
      </c>
      <c r="H42" s="90"/>
      <c r="I42" s="53" t="s">
        <v>4</v>
      </c>
      <c r="J42" s="59"/>
      <c r="K42" s="59"/>
      <c r="L42" s="60">
        <f>[1]hidro!AI37</f>
        <v>0</v>
      </c>
      <c r="M42" s="53" t="s">
        <v>4</v>
      </c>
      <c r="N42" s="25"/>
    </row>
    <row r="43" spans="1:14" ht="13.5" customHeight="1">
      <c r="A43" s="84"/>
      <c r="B43" s="20"/>
      <c r="C43" s="21"/>
      <c r="D43" s="21"/>
      <c r="E43" s="54" t="s">
        <v>40</v>
      </c>
      <c r="F43" s="54"/>
      <c r="G43" s="89">
        <f>[1]DNC!AC45-L43</f>
        <v>171782.32500000001</v>
      </c>
      <c r="H43" s="90"/>
      <c r="I43" s="53" t="s">
        <v>4</v>
      </c>
      <c r="J43" s="59"/>
      <c r="K43" s="75"/>
      <c r="L43" s="60">
        <f>[1]hidro!AJ37+[1]hidro!AL37</f>
        <v>0</v>
      </c>
      <c r="M43" s="53" t="s">
        <v>4</v>
      </c>
      <c r="N43" s="25"/>
    </row>
    <row r="44" spans="1:14" ht="13.5" customHeight="1">
      <c r="A44" s="84"/>
      <c r="B44" s="20"/>
      <c r="C44" s="21"/>
      <c r="D44" s="91"/>
      <c r="E44" s="92" t="s">
        <v>41</v>
      </c>
      <c r="F44" s="92"/>
      <c r="G44" s="89">
        <f>+'[1]Intercambios VeoMedidas'!J69+'[1]Intercambios VeoMedidas'!M69</f>
        <v>293904.53999999998</v>
      </c>
      <c r="H44" s="93"/>
      <c r="I44" s="53" t="s">
        <v>4</v>
      </c>
      <c r="J44" s="59"/>
      <c r="K44" s="75"/>
      <c r="L44" s="83">
        <f>+'[1]Intercambios VeoMedidas'!M69</f>
        <v>0</v>
      </c>
      <c r="M44" s="53" t="s">
        <v>4</v>
      </c>
      <c r="N44" s="25"/>
    </row>
    <row r="45" spans="1:14" ht="13.5" customHeight="1">
      <c r="A45" s="73"/>
      <c r="B45" s="20"/>
      <c r="C45" s="21"/>
      <c r="D45" s="21"/>
      <c r="E45" s="85" t="s">
        <v>42</v>
      </c>
      <c r="F45" s="85"/>
      <c r="G45" s="52" t="s">
        <v>43</v>
      </c>
      <c r="H45" s="94"/>
      <c r="I45" s="53"/>
      <c r="J45" s="95" t="s">
        <v>10</v>
      </c>
      <c r="K45" s="95"/>
      <c r="L45" s="95"/>
      <c r="M45" s="95"/>
      <c r="N45" s="25"/>
    </row>
    <row r="46" spans="1:14" ht="13.5" customHeight="1">
      <c r="A46" s="73"/>
      <c r="B46" s="20"/>
      <c r="C46" s="21"/>
      <c r="D46" s="21"/>
      <c r="E46" s="55" t="s">
        <v>44</v>
      </c>
      <c r="F46" s="86"/>
      <c r="G46" s="87">
        <f>SUM(H47:H48)</f>
        <v>0</v>
      </c>
      <c r="H46" s="88"/>
      <c r="I46" s="53" t="s">
        <v>4</v>
      </c>
      <c r="J46" s="95" t="s">
        <v>10</v>
      </c>
      <c r="K46" s="95"/>
      <c r="L46" s="95"/>
      <c r="M46" s="96"/>
      <c r="N46" s="25"/>
    </row>
    <row r="47" spans="1:14" ht="13.5" customHeight="1">
      <c r="A47" s="76"/>
      <c r="B47" s="20"/>
      <c r="C47" s="21"/>
      <c r="D47" s="21"/>
      <c r="E47" s="70" t="s">
        <v>45</v>
      </c>
      <c r="F47" s="54"/>
      <c r="G47" s="97" t="s">
        <v>10</v>
      </c>
      <c r="H47" s="98">
        <v>0</v>
      </c>
      <c r="I47" s="53" t="s">
        <v>4</v>
      </c>
      <c r="J47" s="95" t="s">
        <v>10</v>
      </c>
      <c r="K47" s="99"/>
      <c r="L47" s="95"/>
      <c r="M47" s="96"/>
      <c r="N47" s="25"/>
    </row>
    <row r="48" spans="1:14" ht="13.5" customHeight="1">
      <c r="A48" s="79"/>
      <c r="B48" s="20"/>
      <c r="C48" s="21"/>
      <c r="D48" s="21"/>
      <c r="E48" s="70" t="s">
        <v>46</v>
      </c>
      <c r="F48" s="54"/>
      <c r="G48" s="97" t="s">
        <v>10</v>
      </c>
      <c r="H48" s="98">
        <f>'[1]Intercambios VeoMedidas'!K69</f>
        <v>0</v>
      </c>
      <c r="I48" s="53" t="s">
        <v>4</v>
      </c>
      <c r="J48" s="95" t="s">
        <v>10</v>
      </c>
      <c r="K48" s="95"/>
      <c r="L48" s="95"/>
      <c r="M48" s="96"/>
      <c r="N48" s="25"/>
    </row>
    <row r="49" spans="1:19" ht="13.5" customHeight="1">
      <c r="A49" s="79"/>
      <c r="B49" s="20"/>
      <c r="C49" s="21"/>
      <c r="D49" s="21"/>
      <c r="E49" s="70" t="s">
        <v>47</v>
      </c>
      <c r="F49" s="54"/>
      <c r="G49" s="89">
        <f>+'[1]Intercambios VeoMedidas'!M69</f>
        <v>0</v>
      </c>
      <c r="H49" s="98"/>
      <c r="I49" s="53" t="s">
        <v>4</v>
      </c>
      <c r="J49" s="99"/>
      <c r="K49" s="95"/>
      <c r="L49" s="95"/>
      <c r="M49" s="96"/>
      <c r="N49" s="25"/>
    </row>
    <row r="50" spans="1:19" ht="13.5" customHeight="1">
      <c r="A50" s="79"/>
      <c r="B50" s="20"/>
      <c r="C50" s="21"/>
      <c r="D50" s="21"/>
      <c r="E50" s="70" t="s">
        <v>48</v>
      </c>
      <c r="F50" s="54"/>
      <c r="G50" s="89">
        <v>0</v>
      </c>
      <c r="H50" s="60"/>
      <c r="I50" s="53" t="s">
        <v>4</v>
      </c>
      <c r="J50" s="95" t="s">
        <v>10</v>
      </c>
      <c r="K50" s="95"/>
      <c r="L50" s="95"/>
      <c r="M50" s="96"/>
      <c r="N50" s="25"/>
    </row>
    <row r="51" spans="1:19" ht="13.5" customHeight="1">
      <c r="A51" s="79"/>
      <c r="B51" s="20"/>
      <c r="C51" s="21"/>
      <c r="D51" s="21"/>
      <c r="E51" s="78" t="s">
        <v>49</v>
      </c>
      <c r="F51" s="78"/>
      <c r="G51" s="89">
        <f>SUM(H52:H53)</f>
        <v>52898.11</v>
      </c>
      <c r="H51" s="100"/>
      <c r="I51" s="53" t="s">
        <v>4</v>
      </c>
      <c r="J51" s="95" t="s">
        <v>10</v>
      </c>
      <c r="K51" s="95"/>
      <c r="L51" s="95"/>
      <c r="M51" s="96"/>
      <c r="N51" s="25"/>
    </row>
    <row r="52" spans="1:19" ht="13.5" customHeight="1">
      <c r="A52" s="62"/>
      <c r="B52" s="20"/>
      <c r="C52" s="21"/>
      <c r="D52" s="21"/>
      <c r="E52" s="70" t="s">
        <v>50</v>
      </c>
      <c r="F52" s="54"/>
      <c r="G52" s="89"/>
      <c r="H52" s="60">
        <f>'[1]Intercambios VeoMedidas'!L69</f>
        <v>52898.11</v>
      </c>
      <c r="I52" s="53" t="s">
        <v>4</v>
      </c>
      <c r="J52" s="95" t="s">
        <v>10</v>
      </c>
      <c r="K52" s="95"/>
      <c r="L52" s="95"/>
      <c r="M52" s="96"/>
      <c r="N52" s="25"/>
    </row>
    <row r="53" spans="1:19" ht="13.5" customHeight="1">
      <c r="A53" s="62"/>
      <c r="B53" s="20"/>
      <c r="C53" s="21"/>
      <c r="D53" s="21"/>
      <c r="E53" s="70" t="s">
        <v>51</v>
      </c>
      <c r="F53" s="54"/>
      <c r="G53" s="101"/>
      <c r="H53" s="60">
        <v>0</v>
      </c>
      <c r="I53" s="53" t="s">
        <v>4</v>
      </c>
      <c r="J53" s="95" t="s">
        <v>10</v>
      </c>
      <c r="K53" s="95"/>
      <c r="L53" s="95"/>
      <c r="M53" s="96"/>
      <c r="N53" s="25"/>
    </row>
    <row r="54" spans="1:19" ht="13.5" customHeight="1">
      <c r="A54" s="62"/>
      <c r="B54" s="20"/>
      <c r="C54" s="21"/>
      <c r="D54" s="21"/>
      <c r="E54" s="70" t="s">
        <v>52</v>
      </c>
      <c r="F54" s="95"/>
      <c r="G54" s="102">
        <v>0</v>
      </c>
      <c r="H54" s="103"/>
      <c r="I54" s="53" t="s">
        <v>4</v>
      </c>
      <c r="J54" s="95" t="s">
        <v>10</v>
      </c>
      <c r="K54" s="95"/>
      <c r="L54" s="95"/>
      <c r="M54" s="96"/>
      <c r="N54" s="25"/>
      <c r="O54" s="104"/>
    </row>
    <row r="55" spans="1:19" ht="13.5" customHeight="1">
      <c r="A55" s="62"/>
      <c r="B55" s="20"/>
      <c r="C55" s="21"/>
      <c r="D55" s="21"/>
      <c r="E55" s="85" t="s">
        <v>53</v>
      </c>
      <c r="F55" s="105"/>
      <c r="G55" s="51"/>
      <c r="H55" s="106"/>
      <c r="I55" s="53"/>
      <c r="J55" s="95" t="s">
        <v>10</v>
      </c>
      <c r="K55" s="95"/>
      <c r="L55" s="95"/>
      <c r="M55" s="96"/>
      <c r="N55" s="25"/>
      <c r="O55" s="107"/>
    </row>
    <row r="56" spans="1:19" ht="13.5" customHeight="1">
      <c r="A56" s="62"/>
      <c r="B56" s="20"/>
      <c r="C56" s="21"/>
      <c r="D56" s="21"/>
      <c r="E56" s="86" t="s">
        <v>54</v>
      </c>
      <c r="F56" s="86"/>
      <c r="G56" s="87">
        <f>[1]DNC!CD43</f>
        <v>14129.5056</v>
      </c>
      <c r="H56" s="87"/>
      <c r="I56" s="53" t="s">
        <v>4</v>
      </c>
      <c r="J56" s="95" t="s">
        <v>10</v>
      </c>
      <c r="K56" s="95"/>
      <c r="L56" s="95"/>
      <c r="M56" s="96"/>
      <c r="N56" s="25"/>
      <c r="O56" s="104"/>
    </row>
    <row r="57" spans="1:19" ht="13.5" customHeight="1">
      <c r="A57" s="62"/>
      <c r="B57" s="20"/>
      <c r="C57" s="21"/>
      <c r="D57" s="21"/>
      <c r="E57" s="54" t="s">
        <v>55</v>
      </c>
      <c r="F57" s="54"/>
      <c r="G57" s="89">
        <f>[1]DNC!CB43</f>
        <v>64.050000000000011</v>
      </c>
      <c r="H57" s="89"/>
      <c r="I57" s="53" t="s">
        <v>4</v>
      </c>
      <c r="J57" s="99"/>
      <c r="K57" s="95"/>
      <c r="L57" s="95"/>
      <c r="M57" s="95"/>
      <c r="N57" s="25"/>
      <c r="O57" s="108"/>
    </row>
    <row r="58" spans="1:19" ht="13.5" customHeight="1">
      <c r="A58" s="62"/>
      <c r="B58" s="20"/>
      <c r="C58" s="21"/>
      <c r="D58" s="21"/>
      <c r="E58" s="54" t="s">
        <v>56</v>
      </c>
      <c r="F58" s="54"/>
      <c r="G58" s="89">
        <f>[1]DNC!BR43+[1]DNC!BD43</f>
        <v>1651.8226000000002</v>
      </c>
      <c r="H58" s="89"/>
      <c r="I58" s="53" t="s">
        <v>4</v>
      </c>
      <c r="J58" s="95" t="s">
        <v>10</v>
      </c>
      <c r="K58" s="95" t="s">
        <v>10</v>
      </c>
      <c r="L58" s="95" t="s">
        <v>10</v>
      </c>
      <c r="M58" s="96"/>
      <c r="N58" s="25"/>
      <c r="O58" s="108"/>
    </row>
    <row r="59" spans="1:19" ht="13.5" customHeight="1">
      <c r="A59" s="62"/>
      <c r="B59" s="20"/>
      <c r="C59" s="21"/>
      <c r="D59" s="21"/>
      <c r="E59" s="54" t="s">
        <v>57</v>
      </c>
      <c r="F59" s="54"/>
      <c r="G59" s="109">
        <f>[1]DNC!BN43+[1]DNC!BP43</f>
        <v>6140.5586000000003</v>
      </c>
      <c r="H59" s="109"/>
      <c r="I59" s="53" t="s">
        <v>4</v>
      </c>
      <c r="J59" s="95" t="s">
        <v>10</v>
      </c>
      <c r="K59" s="95" t="s">
        <v>10</v>
      </c>
      <c r="L59" s="95" t="s">
        <v>10</v>
      </c>
      <c r="M59" s="96"/>
      <c r="N59" s="25"/>
    </row>
    <row r="60" spans="1:19" ht="13.5" customHeight="1">
      <c r="A60" s="62"/>
      <c r="B60" s="20"/>
      <c r="C60" s="21"/>
      <c r="D60" s="21"/>
      <c r="E60" s="54" t="s">
        <v>58</v>
      </c>
      <c r="F60" s="54"/>
      <c r="G60" s="89">
        <f>[1]DNC!BB43</f>
        <v>-93.375000000000014</v>
      </c>
      <c r="H60" s="89"/>
      <c r="I60" s="53" t="s">
        <v>4</v>
      </c>
      <c r="J60" s="95" t="s">
        <v>10</v>
      </c>
      <c r="K60" s="95" t="s">
        <v>10</v>
      </c>
      <c r="L60" s="95" t="s">
        <v>10</v>
      </c>
      <c r="M60" s="96"/>
      <c r="N60" s="25"/>
      <c r="S60" s="110"/>
    </row>
    <row r="61" spans="1:19" ht="13.5" customHeight="1">
      <c r="A61" s="62"/>
      <c r="B61" s="20"/>
      <c r="C61" s="21"/>
      <c r="D61" s="21"/>
      <c r="E61" s="95" t="s">
        <v>59</v>
      </c>
      <c r="F61" s="111"/>
      <c r="G61" s="109">
        <f>[1]DNC!BA43</f>
        <v>13.956</v>
      </c>
      <c r="H61" s="109"/>
      <c r="I61" s="53" t="s">
        <v>4</v>
      </c>
      <c r="J61" s="95" t="s">
        <v>10</v>
      </c>
      <c r="K61" s="99"/>
      <c r="L61" s="95" t="s">
        <v>10</v>
      </c>
      <c r="M61" s="96"/>
      <c r="N61" s="25"/>
    </row>
    <row r="62" spans="1:19" ht="13.5" customHeight="1">
      <c r="A62" s="62"/>
      <c r="B62" s="20"/>
      <c r="C62" s="21"/>
      <c r="D62" s="21"/>
      <c r="E62" s="54" t="s">
        <v>60</v>
      </c>
      <c r="F62" s="111"/>
      <c r="G62" s="109">
        <f>[1]DNC!BT43</f>
        <v>5131.8468000000003</v>
      </c>
      <c r="H62" s="109"/>
      <c r="I62" s="53" t="s">
        <v>4</v>
      </c>
      <c r="J62" s="99"/>
      <c r="K62" s="99"/>
      <c r="L62" s="95" t="s">
        <v>10</v>
      </c>
      <c r="M62" s="96"/>
      <c r="N62" s="25"/>
    </row>
    <row r="63" spans="1:19" ht="13.5" customHeight="1">
      <c r="A63" s="62"/>
      <c r="B63" s="20"/>
      <c r="C63" s="21"/>
      <c r="D63" s="21"/>
      <c r="E63" s="54" t="s">
        <v>61</v>
      </c>
      <c r="F63" s="111"/>
      <c r="G63" s="109">
        <f>[1]DNC!BV43</f>
        <v>6343.8608000000004</v>
      </c>
      <c r="H63" s="109"/>
      <c r="I63" s="53" t="s">
        <v>4</v>
      </c>
      <c r="J63" s="95" t="s">
        <v>10</v>
      </c>
      <c r="K63" s="95" t="s">
        <v>10</v>
      </c>
      <c r="L63" s="95" t="s">
        <v>10</v>
      </c>
      <c r="M63" s="96"/>
      <c r="N63" s="25"/>
    </row>
    <row r="64" spans="1:19" ht="13.5" customHeight="1">
      <c r="A64" s="62"/>
      <c r="B64" s="20"/>
      <c r="C64" s="21"/>
      <c r="D64" s="21"/>
      <c r="E64" s="111" t="s">
        <v>62</v>
      </c>
      <c r="F64" s="111"/>
      <c r="G64" s="109">
        <f>[1]DNC!BF43</f>
        <v>1684.1570000000002</v>
      </c>
      <c r="H64" s="109"/>
      <c r="I64" s="53" t="s">
        <v>4</v>
      </c>
      <c r="J64" s="95" t="s">
        <v>10</v>
      </c>
      <c r="K64" s="95" t="s">
        <v>10</v>
      </c>
      <c r="L64" s="95"/>
      <c r="M64" s="96"/>
      <c r="N64" s="25"/>
    </row>
    <row r="65" spans="1:15" ht="13.5" customHeight="1">
      <c r="A65" s="62"/>
      <c r="B65" s="20"/>
      <c r="C65" s="21"/>
      <c r="D65" s="21"/>
      <c r="E65" s="111" t="s">
        <v>63</v>
      </c>
      <c r="F65" s="111"/>
      <c r="G65" s="109">
        <f>[1]DNC!BH43</f>
        <v>1675.4299999999998</v>
      </c>
      <c r="H65" s="109"/>
      <c r="I65" s="53" t="s">
        <v>4</v>
      </c>
      <c r="J65" s="95" t="s">
        <v>10</v>
      </c>
      <c r="K65" s="95" t="s">
        <v>10</v>
      </c>
      <c r="L65" s="95"/>
      <c r="M65" s="96"/>
      <c r="N65" s="25"/>
    </row>
    <row r="66" spans="1:15" ht="13.5" customHeight="1">
      <c r="A66" s="62"/>
      <c r="B66" s="20"/>
      <c r="C66" s="21"/>
      <c r="D66" s="21"/>
      <c r="E66" s="111" t="s">
        <v>64</v>
      </c>
      <c r="F66" s="111"/>
      <c r="G66" s="109">
        <f>[1]DNC!BX43</f>
        <v>7623.6539999999995</v>
      </c>
      <c r="H66" s="109"/>
      <c r="I66" s="53" t="s">
        <v>4</v>
      </c>
      <c r="J66" s="95" t="s">
        <v>10</v>
      </c>
      <c r="K66" s="95" t="s">
        <v>10</v>
      </c>
      <c r="L66" s="95"/>
      <c r="M66" s="96"/>
      <c r="N66" s="25"/>
    </row>
    <row r="67" spans="1:15" ht="13.5" customHeight="1">
      <c r="A67" s="62"/>
      <c r="B67" s="20"/>
      <c r="C67" s="21"/>
      <c r="D67" s="21"/>
      <c r="E67" s="54" t="s">
        <v>65</v>
      </c>
      <c r="F67" s="54"/>
      <c r="G67" s="89">
        <f>[1]DNC!BJ43</f>
        <v>1473.4759999999999</v>
      </c>
      <c r="H67" s="89"/>
      <c r="I67" s="53" t="s">
        <v>4</v>
      </c>
      <c r="J67" s="95" t="s">
        <v>10</v>
      </c>
      <c r="K67" s="95" t="s">
        <v>10</v>
      </c>
      <c r="L67" s="95"/>
      <c r="M67" s="96"/>
      <c r="N67" s="25"/>
    </row>
    <row r="68" spans="1:15" ht="13.5" customHeight="1">
      <c r="A68" s="62"/>
      <c r="B68" s="20"/>
      <c r="C68" s="21"/>
      <c r="D68" s="21"/>
      <c r="E68" s="54" t="s">
        <v>66</v>
      </c>
      <c r="F68" s="54"/>
      <c r="G68" s="89">
        <f>[1]DNC!BL43</f>
        <v>1849.1009999999997</v>
      </c>
      <c r="H68" s="89"/>
      <c r="I68" s="53" t="s">
        <v>4</v>
      </c>
      <c r="J68" s="95"/>
      <c r="K68" s="95"/>
      <c r="L68" s="95"/>
      <c r="M68" s="96"/>
      <c r="N68" s="25"/>
    </row>
    <row r="69" spans="1:15" ht="13.5" customHeight="1">
      <c r="A69" s="62"/>
      <c r="B69" s="20"/>
      <c r="C69" s="21"/>
      <c r="D69" s="21"/>
      <c r="E69" s="112" t="s">
        <v>67</v>
      </c>
      <c r="F69" s="113"/>
      <c r="G69" s="102">
        <f>[1]DNC!BZ43</f>
        <v>2476.9870000000014</v>
      </c>
      <c r="H69" s="114"/>
      <c r="I69" s="53" t="s">
        <v>4</v>
      </c>
      <c r="J69" s="115" t="s">
        <v>68</v>
      </c>
      <c r="K69" s="31" t="s">
        <v>69</v>
      </c>
      <c r="L69" s="95"/>
      <c r="M69" s="96"/>
      <c r="N69" s="25"/>
    </row>
    <row r="70" spans="1:15" ht="13.5" customHeight="1">
      <c r="A70" s="62"/>
      <c r="B70" s="116"/>
      <c r="C70" s="117"/>
      <c r="D70" s="118"/>
      <c r="E70" s="95"/>
      <c r="F70" s="95"/>
      <c r="G70" s="119"/>
      <c r="H70" s="120"/>
      <c r="I70" s="121"/>
      <c r="J70" s="95"/>
      <c r="K70" s="119" t="s">
        <v>70</v>
      </c>
      <c r="L70" s="119"/>
      <c r="M70" s="122"/>
      <c r="N70" s="123"/>
      <c r="O70" s="104"/>
    </row>
    <row r="71" spans="1:15" ht="13.5" customHeight="1">
      <c r="A71" s="62"/>
      <c r="B71" s="124" t="s">
        <v>71</v>
      </c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6"/>
      <c r="O71" s="104"/>
    </row>
    <row r="72" spans="1:15" ht="13.5" customHeight="1">
      <c r="A72" s="62"/>
      <c r="B72" s="127"/>
      <c r="C72" s="128"/>
      <c r="D72" s="128"/>
      <c r="E72" s="128"/>
      <c r="F72" s="128"/>
      <c r="G72" s="128"/>
      <c r="H72" s="129"/>
      <c r="I72" s="130"/>
      <c r="J72" s="130"/>
      <c r="K72" s="128"/>
      <c r="L72" s="128"/>
      <c r="M72" s="131"/>
      <c r="N72" s="132"/>
    </row>
    <row r="73" spans="1:15" ht="13.5" customHeight="1">
      <c r="A73" s="62"/>
      <c r="B73" s="133"/>
      <c r="C73" s="134"/>
      <c r="D73" s="134"/>
      <c r="E73" s="134"/>
      <c r="F73" s="134"/>
      <c r="G73" s="134"/>
      <c r="H73" s="135"/>
      <c r="I73" s="136"/>
      <c r="J73" s="136"/>
      <c r="K73" s="134"/>
      <c r="L73" s="134"/>
      <c r="M73" s="137"/>
      <c r="N73" s="138"/>
    </row>
    <row r="74" spans="1:15" ht="13.5" customHeight="1">
      <c r="A74" s="62"/>
      <c r="B74" s="133"/>
      <c r="C74" s="134"/>
      <c r="D74" s="134"/>
      <c r="E74" s="134"/>
      <c r="F74" s="134"/>
      <c r="G74" s="134"/>
      <c r="H74" s="135"/>
      <c r="I74" s="136"/>
      <c r="J74" s="136"/>
      <c r="K74" s="134"/>
      <c r="L74" s="134"/>
      <c r="M74" s="137"/>
      <c r="N74" s="138"/>
    </row>
    <row r="75" spans="1:15" ht="13.5" customHeight="1">
      <c r="A75" s="62"/>
      <c r="B75" s="133"/>
      <c r="C75" s="134"/>
      <c r="D75" s="134"/>
      <c r="E75" s="134"/>
      <c r="F75" s="134"/>
      <c r="G75" s="134"/>
      <c r="H75" s="135"/>
      <c r="I75" s="136"/>
      <c r="J75" s="136"/>
      <c r="K75" s="134"/>
      <c r="L75" s="134"/>
      <c r="M75" s="137"/>
      <c r="N75" s="138"/>
    </row>
    <row r="76" spans="1:15" ht="13.5" customHeight="1">
      <c r="A76" s="62"/>
      <c r="B76" s="133"/>
      <c r="C76" s="134"/>
      <c r="D76" s="134"/>
      <c r="E76" s="134"/>
      <c r="F76" s="134"/>
      <c r="G76" s="134"/>
      <c r="H76" s="135"/>
      <c r="I76" s="136"/>
      <c r="J76" s="136"/>
      <c r="K76" s="134"/>
      <c r="L76" s="134"/>
      <c r="M76" s="137"/>
      <c r="N76" s="138"/>
    </row>
    <row r="77" spans="1:15" ht="13.5" customHeight="1">
      <c r="A77" s="62"/>
      <c r="B77" s="133"/>
      <c r="C77" s="134"/>
      <c r="D77" s="134"/>
      <c r="E77" s="134"/>
      <c r="F77" s="134"/>
      <c r="G77" s="134"/>
      <c r="H77" s="135"/>
      <c r="I77" s="136"/>
      <c r="J77" s="136"/>
      <c r="K77" s="134"/>
      <c r="L77" s="134"/>
      <c r="M77" s="137"/>
      <c r="N77" s="138"/>
    </row>
    <row r="78" spans="1:15" ht="13.5" customHeight="1">
      <c r="A78" s="62"/>
      <c r="B78" s="133"/>
      <c r="C78" s="134"/>
      <c r="D78" s="134"/>
      <c r="E78" s="134"/>
      <c r="F78" s="134"/>
      <c r="G78" s="134"/>
      <c r="H78" s="135"/>
      <c r="I78" s="136"/>
      <c r="J78" s="136"/>
      <c r="K78" s="134"/>
      <c r="L78" s="134"/>
      <c r="M78" s="137"/>
      <c r="N78" s="138"/>
    </row>
    <row r="79" spans="1:15" ht="13.5" customHeight="1">
      <c r="A79" s="62"/>
      <c r="B79" s="133"/>
      <c r="C79" s="134"/>
      <c r="D79" s="134"/>
      <c r="E79" s="134"/>
      <c r="F79" s="134"/>
      <c r="G79" s="134"/>
      <c r="H79" s="135"/>
      <c r="I79" s="136"/>
      <c r="J79" s="136"/>
      <c r="K79" s="134"/>
      <c r="L79" s="134"/>
      <c r="M79" s="137"/>
      <c r="N79" s="138"/>
    </row>
    <row r="80" spans="1:15" ht="13.5" customHeight="1">
      <c r="A80" s="62"/>
      <c r="B80" s="133"/>
      <c r="C80" s="134"/>
      <c r="D80" s="134"/>
      <c r="E80" s="134"/>
      <c r="F80" s="134"/>
      <c r="G80" s="134"/>
      <c r="H80" s="135"/>
      <c r="I80" s="136"/>
      <c r="J80" s="136"/>
      <c r="K80" s="134"/>
      <c r="L80" s="134"/>
      <c r="M80" s="137"/>
      <c r="N80" s="138"/>
    </row>
    <row r="81" spans="1:15" ht="13.5" customHeight="1">
      <c r="A81" s="62"/>
      <c r="B81" s="133"/>
      <c r="C81" s="134"/>
      <c r="D81" s="134"/>
      <c r="E81" s="134"/>
      <c r="F81" s="134"/>
      <c r="G81" s="134"/>
      <c r="H81" s="135"/>
      <c r="I81" s="136"/>
      <c r="J81" s="136"/>
      <c r="K81" s="134"/>
      <c r="L81" s="134"/>
      <c r="M81" s="137"/>
      <c r="N81" s="138"/>
    </row>
    <row r="82" spans="1:15" ht="13.5" customHeight="1">
      <c r="A82" s="62"/>
      <c r="B82" s="133"/>
      <c r="C82" s="134"/>
      <c r="D82" s="134"/>
      <c r="E82" s="134"/>
      <c r="F82" s="134"/>
      <c r="G82" s="134"/>
      <c r="H82" s="135"/>
      <c r="I82" s="136"/>
      <c r="J82" s="136"/>
      <c r="K82" s="134"/>
      <c r="L82" s="134"/>
      <c r="M82" s="137"/>
      <c r="N82" s="138"/>
    </row>
    <row r="83" spans="1:15" ht="13.5" customHeight="1">
      <c r="A83" s="62"/>
      <c r="B83" s="133"/>
      <c r="C83" s="134"/>
      <c r="D83" s="134"/>
      <c r="E83" s="134"/>
      <c r="F83" s="134"/>
      <c r="G83" s="134"/>
      <c r="H83" s="135"/>
      <c r="I83" s="136"/>
      <c r="J83" s="136"/>
      <c r="K83" s="134"/>
      <c r="L83" s="134"/>
      <c r="M83" s="137"/>
      <c r="N83" s="138"/>
    </row>
    <row r="84" spans="1:15" ht="13.5" customHeight="1">
      <c r="A84" s="62"/>
      <c r="B84" s="139" t="s">
        <v>72</v>
      </c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1"/>
    </row>
    <row r="85" spans="1:15" ht="13.5" customHeight="1">
      <c r="B85" s="139" t="s">
        <v>73</v>
      </c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1"/>
    </row>
    <row r="86" spans="1:15" ht="13.5" customHeight="1">
      <c r="B86" s="142" t="s">
        <v>74</v>
      </c>
      <c r="C86" s="143"/>
      <c r="D86" s="143"/>
      <c r="E86" s="143"/>
      <c r="F86" s="143"/>
      <c r="G86" s="143"/>
      <c r="H86" s="143"/>
      <c r="I86" s="144"/>
      <c r="J86" s="145"/>
      <c r="K86" s="145"/>
      <c r="L86" s="145"/>
      <c r="M86" s="145"/>
      <c r="N86" s="146"/>
    </row>
    <row r="87" spans="1:15" ht="13.5" customHeight="1">
      <c r="B87" s="147"/>
      <c r="C87" s="148"/>
      <c r="D87" s="148"/>
      <c r="E87" s="148"/>
      <c r="F87" s="148"/>
      <c r="G87" s="148"/>
      <c r="H87" s="148"/>
      <c r="I87" s="148"/>
      <c r="J87" s="149"/>
      <c r="K87" s="149"/>
      <c r="L87" s="149"/>
      <c r="M87" s="149"/>
      <c r="N87" s="150"/>
    </row>
    <row r="88" spans="1:15" ht="13.5" customHeight="1">
      <c r="B88" s="151"/>
      <c r="C88" s="152"/>
      <c r="D88" s="152"/>
      <c r="E88" s="152"/>
      <c r="F88" s="152"/>
      <c r="G88" s="152"/>
      <c r="H88" s="152"/>
      <c r="I88" s="152"/>
      <c r="J88" s="153" t="s">
        <v>75</v>
      </c>
      <c r="K88" s="154" t="s">
        <v>76</v>
      </c>
      <c r="L88" s="154" t="s">
        <v>77</v>
      </c>
      <c r="M88" s="149"/>
      <c r="N88" s="150"/>
    </row>
    <row r="89" spans="1:15" ht="13.5" customHeight="1">
      <c r="B89" s="151"/>
      <c r="C89" s="152"/>
      <c r="D89" s="152"/>
      <c r="E89" s="152"/>
      <c r="F89" s="152"/>
      <c r="G89" s="152"/>
      <c r="H89" s="152"/>
      <c r="I89" s="152"/>
      <c r="J89" s="153" t="s">
        <v>78</v>
      </c>
      <c r="K89" s="155">
        <f>'[1]Datos Hidro'!C6</f>
        <v>77.341606140136719</v>
      </c>
      <c r="L89" s="155">
        <f>'[1]Datos Hidro'!AH6</f>
        <v>79.09</v>
      </c>
      <c r="M89" s="149"/>
      <c r="N89" s="150"/>
      <c r="O89" s="156"/>
    </row>
    <row r="90" spans="1:15" ht="13.5" customHeight="1">
      <c r="B90" s="151"/>
      <c r="C90" s="152"/>
      <c r="D90" s="152"/>
      <c r="E90" s="152"/>
      <c r="F90" s="152"/>
      <c r="G90" s="152"/>
      <c r="H90" s="152"/>
      <c r="I90" s="152"/>
      <c r="J90" s="153" t="s">
        <v>79</v>
      </c>
      <c r="K90" s="155">
        <f>'[1]Datos Hidro'!C7</f>
        <v>53.729885101318359</v>
      </c>
      <c r="L90" s="155">
        <f>'[1]Datos Hidro'!AH7</f>
        <v>54.08</v>
      </c>
      <c r="M90" s="149"/>
      <c r="N90" s="150"/>
    </row>
    <row r="91" spans="1:15" ht="13.5" customHeight="1">
      <c r="B91" s="147"/>
      <c r="C91" s="148"/>
      <c r="D91" s="148"/>
      <c r="E91" s="148"/>
      <c r="F91" s="148"/>
      <c r="G91" s="148"/>
      <c r="H91" s="148"/>
      <c r="I91" s="148"/>
      <c r="J91" s="153" t="s">
        <v>80</v>
      </c>
      <c r="K91" s="155">
        <f>'[1]Datos Hidro'!C8</f>
        <v>37.964714050292969</v>
      </c>
      <c r="L91" s="155">
        <f>'[1]Datos Hidro'!AH8</f>
        <v>39.94</v>
      </c>
      <c r="M91" s="149"/>
      <c r="N91" s="150"/>
    </row>
    <row r="92" spans="1:15" ht="13.5" customHeight="1">
      <c r="B92" s="147"/>
      <c r="C92" s="148"/>
      <c r="D92" s="148"/>
      <c r="E92" s="148"/>
      <c r="F92" s="148"/>
      <c r="G92" s="148"/>
      <c r="H92" s="148"/>
      <c r="I92" s="148"/>
      <c r="J92" s="153" t="s">
        <v>81</v>
      </c>
      <c r="K92" s="155">
        <f>'[1]Datos Hidro'!C9</f>
        <v>33.69</v>
      </c>
      <c r="L92" s="155">
        <f>'[1]Datos Hidro'!AH9</f>
        <v>33.44</v>
      </c>
      <c r="M92" s="149"/>
      <c r="N92" s="150"/>
    </row>
    <row r="93" spans="1:15" ht="13.5" customHeight="1">
      <c r="B93" s="147"/>
      <c r="C93" s="148"/>
      <c r="D93" s="148"/>
      <c r="E93" s="148"/>
      <c r="F93" s="148"/>
      <c r="G93" s="148"/>
      <c r="H93" s="148"/>
      <c r="I93" s="148"/>
      <c r="J93" s="157"/>
      <c r="K93" s="157"/>
      <c r="L93" s="157"/>
      <c r="M93" s="149"/>
      <c r="N93" s="150"/>
    </row>
    <row r="94" spans="1:15" ht="13.5" customHeight="1">
      <c r="B94" s="147"/>
      <c r="C94" s="148"/>
      <c r="D94" s="148"/>
      <c r="E94" s="148"/>
      <c r="F94" s="148"/>
      <c r="G94" s="148"/>
      <c r="H94" s="148"/>
      <c r="I94" s="148"/>
      <c r="J94" s="158" t="s">
        <v>82</v>
      </c>
      <c r="K94" s="158"/>
      <c r="L94" s="158"/>
      <c r="M94" s="149"/>
      <c r="N94" s="150"/>
    </row>
    <row r="95" spans="1:15" ht="13.5" customHeight="1">
      <c r="B95" s="147"/>
      <c r="C95" s="148"/>
      <c r="D95" s="148"/>
      <c r="E95" s="148"/>
      <c r="F95" s="148"/>
      <c r="G95" s="148"/>
      <c r="H95" s="148"/>
      <c r="I95" s="148"/>
      <c r="J95" s="153" t="s">
        <v>75</v>
      </c>
      <c r="K95" s="154" t="s">
        <v>83</v>
      </c>
      <c r="L95" s="154" t="s">
        <v>84</v>
      </c>
      <c r="M95" s="149"/>
      <c r="N95" s="150"/>
    </row>
    <row r="96" spans="1:15" ht="13.5" customHeight="1">
      <c r="B96" s="159"/>
      <c r="C96" s="160"/>
      <c r="D96" s="160"/>
      <c r="E96" s="161"/>
      <c r="F96" s="160"/>
      <c r="G96" s="160"/>
      <c r="H96" s="160"/>
      <c r="I96" s="148"/>
      <c r="J96" s="153" t="s">
        <v>78</v>
      </c>
      <c r="K96" s="155">
        <v>70</v>
      </c>
      <c r="L96" s="155">
        <v>80.7</v>
      </c>
      <c r="M96" s="149"/>
      <c r="N96" s="150"/>
    </row>
    <row r="97" spans="2:14" ht="13.5" customHeight="1">
      <c r="B97" s="159"/>
      <c r="C97" s="160"/>
      <c r="D97" s="160"/>
      <c r="E97" s="160"/>
      <c r="F97" s="160"/>
      <c r="G97" s="160"/>
      <c r="H97" s="160"/>
      <c r="I97" s="148"/>
      <c r="J97" s="153" t="s">
        <v>79</v>
      </c>
      <c r="K97" s="155">
        <v>53</v>
      </c>
      <c r="L97" s="155">
        <v>54.5</v>
      </c>
      <c r="M97" s="149"/>
      <c r="N97" s="162"/>
    </row>
    <row r="98" spans="2:14" ht="13.5" customHeight="1">
      <c r="B98" s="159"/>
      <c r="C98" s="160"/>
      <c r="D98" s="160"/>
      <c r="E98" s="160"/>
      <c r="F98" s="160"/>
      <c r="G98" s="160"/>
      <c r="H98" s="160"/>
      <c r="I98" s="160"/>
      <c r="J98" s="153" t="s">
        <v>80</v>
      </c>
      <c r="K98" s="155">
        <v>36</v>
      </c>
      <c r="L98" s="155">
        <v>40</v>
      </c>
      <c r="M98" s="149"/>
      <c r="N98" s="150"/>
    </row>
    <row r="99" spans="2:14" ht="13.5" customHeight="1">
      <c r="B99" s="159"/>
      <c r="C99" s="160"/>
      <c r="D99" s="160"/>
      <c r="E99" s="160"/>
      <c r="F99" s="160"/>
      <c r="G99" s="160"/>
      <c r="H99" s="160"/>
      <c r="I99" s="160"/>
      <c r="J99" s="153" t="s">
        <v>81</v>
      </c>
      <c r="K99" s="155">
        <v>30</v>
      </c>
      <c r="L99" s="155">
        <v>35</v>
      </c>
      <c r="M99" s="149"/>
      <c r="N99" s="150"/>
    </row>
    <row r="100" spans="2:14" ht="13.5" customHeight="1">
      <c r="B100" s="163" t="s">
        <v>85</v>
      </c>
      <c r="C100" s="164"/>
      <c r="D100" s="164"/>
      <c r="E100" s="164"/>
      <c r="F100" s="164"/>
      <c r="G100" s="164"/>
      <c r="H100" s="164"/>
      <c r="I100" s="165"/>
      <c r="J100" s="157"/>
      <c r="K100" s="157"/>
      <c r="L100" s="157"/>
      <c r="M100" s="149"/>
      <c r="N100" s="150"/>
    </row>
    <row r="101" spans="2:14" ht="13.5" customHeight="1">
      <c r="B101" s="159"/>
      <c r="C101" s="160"/>
      <c r="D101" s="160"/>
      <c r="E101" s="160"/>
      <c r="F101" s="160"/>
      <c r="G101" s="160"/>
      <c r="H101" s="166"/>
      <c r="I101" s="160"/>
      <c r="J101" s="167"/>
      <c r="K101" s="167"/>
      <c r="L101" s="167"/>
      <c r="M101" s="149"/>
      <c r="N101" s="150"/>
    </row>
    <row r="102" spans="2:14" ht="13.5" customHeight="1">
      <c r="B102" s="159"/>
      <c r="C102" s="160"/>
      <c r="D102" s="160"/>
      <c r="E102" s="160"/>
      <c r="F102" s="160"/>
      <c r="G102" s="160"/>
      <c r="H102" s="166"/>
      <c r="I102" s="160"/>
      <c r="J102" s="167"/>
      <c r="K102" s="167"/>
      <c r="L102" s="167"/>
      <c r="M102" s="149"/>
      <c r="N102" s="150"/>
    </row>
    <row r="103" spans="2:14" ht="13.5" customHeight="1">
      <c r="B103" s="159"/>
      <c r="C103" s="160"/>
      <c r="D103" s="160"/>
      <c r="E103" s="160"/>
      <c r="F103" s="160"/>
      <c r="G103" s="160"/>
      <c r="H103" s="166"/>
      <c r="I103" s="160"/>
      <c r="J103" s="153" t="s">
        <v>75</v>
      </c>
      <c r="K103" s="154" t="s">
        <v>86</v>
      </c>
      <c r="L103" s="167"/>
      <c r="M103" s="149"/>
      <c r="N103" s="150"/>
    </row>
    <row r="104" spans="2:14" ht="13.5" customHeight="1">
      <c r="B104" s="159"/>
      <c r="C104" s="160"/>
      <c r="D104" s="160"/>
      <c r="E104" s="160"/>
      <c r="F104" s="160"/>
      <c r="G104" s="160"/>
      <c r="H104" s="166"/>
      <c r="I104" s="160"/>
      <c r="J104" s="153" t="s">
        <v>78</v>
      </c>
      <c r="K104" s="155">
        <f>'[1]Datos Hidro'!C37</f>
        <v>0</v>
      </c>
      <c r="L104" s="167"/>
      <c r="M104" s="149"/>
      <c r="N104" s="150"/>
    </row>
    <row r="105" spans="2:14" ht="13.5" customHeight="1">
      <c r="B105" s="159"/>
      <c r="C105" s="160"/>
      <c r="D105" s="160"/>
      <c r="E105" s="160"/>
      <c r="F105" s="160"/>
      <c r="G105" s="160"/>
      <c r="H105" s="166"/>
      <c r="I105" s="160"/>
      <c r="J105" s="153" t="s">
        <v>79</v>
      </c>
      <c r="K105" s="155">
        <f>'[1]Datos Hidro'!C38</f>
        <v>0.201958707456</v>
      </c>
      <c r="L105" s="167"/>
      <c r="M105" s="149"/>
      <c r="N105" s="150"/>
    </row>
    <row r="106" spans="2:14" ht="13.5" customHeight="1">
      <c r="B106" s="159"/>
      <c r="C106" s="160"/>
      <c r="D106" s="160"/>
      <c r="E106" s="160"/>
      <c r="F106" s="160"/>
      <c r="G106" s="160"/>
      <c r="H106" s="166"/>
      <c r="I106" s="160"/>
      <c r="J106" s="153" t="s">
        <v>80</v>
      </c>
      <c r="K106" s="155">
        <f>'[1]Datos Hidro'!C39</f>
        <v>0.54744647558400006</v>
      </c>
      <c r="L106" s="167"/>
      <c r="M106" s="149"/>
      <c r="N106" s="150"/>
    </row>
    <row r="107" spans="2:14" ht="13.5" customHeight="1">
      <c r="B107" s="159"/>
      <c r="C107" s="160"/>
      <c r="D107" s="160"/>
      <c r="E107" s="160"/>
      <c r="F107" s="160"/>
      <c r="G107" s="160"/>
      <c r="H107" s="166"/>
      <c r="I107" s="160"/>
      <c r="J107" s="153" t="s">
        <v>81</v>
      </c>
      <c r="K107" s="155">
        <f>'[1]Datos Hidro'!C40</f>
        <v>0</v>
      </c>
      <c r="L107" s="167"/>
      <c r="M107" s="149"/>
      <c r="N107" s="150"/>
    </row>
    <row r="108" spans="2:14" ht="13.5" customHeight="1">
      <c r="B108" s="159"/>
      <c r="C108" s="160"/>
      <c r="D108" s="160"/>
      <c r="E108" s="160"/>
      <c r="F108" s="160"/>
      <c r="G108" s="160"/>
      <c r="H108" s="166"/>
      <c r="I108" s="160"/>
      <c r="J108" s="160"/>
      <c r="K108" s="160"/>
      <c r="L108" s="160"/>
      <c r="M108" s="149"/>
      <c r="N108" s="150"/>
    </row>
    <row r="109" spans="2:14" ht="13.5" customHeight="1">
      <c r="B109" s="159"/>
      <c r="C109" s="160"/>
      <c r="D109" s="160"/>
      <c r="E109" s="160"/>
      <c r="F109" s="160"/>
      <c r="G109" s="160"/>
      <c r="H109" s="166"/>
      <c r="I109" s="160"/>
      <c r="J109" s="160"/>
      <c r="K109" s="160"/>
      <c r="L109" s="160"/>
      <c r="M109" s="149"/>
      <c r="N109" s="150"/>
    </row>
    <row r="110" spans="2:14" ht="13.5" customHeight="1">
      <c r="B110" s="159"/>
      <c r="C110" s="160"/>
      <c r="D110" s="160"/>
      <c r="E110" s="160"/>
      <c r="F110" s="160"/>
      <c r="G110" s="160"/>
      <c r="H110" s="166"/>
      <c r="I110" s="160"/>
      <c r="J110" s="160"/>
      <c r="K110" s="160"/>
      <c r="L110" s="160"/>
      <c r="M110" s="149"/>
      <c r="N110" s="150"/>
    </row>
    <row r="111" spans="2:14" ht="13.5" customHeight="1">
      <c r="B111" s="159"/>
      <c r="C111" s="160"/>
      <c r="D111" s="160"/>
      <c r="E111" s="160"/>
      <c r="F111" s="160"/>
      <c r="G111" s="160"/>
      <c r="H111" s="166"/>
      <c r="I111" s="160"/>
      <c r="J111" s="160"/>
      <c r="K111" s="160"/>
      <c r="L111" s="160"/>
      <c r="M111" s="149"/>
      <c r="N111" s="150"/>
    </row>
    <row r="112" spans="2:14" ht="13.5" customHeight="1">
      <c r="B112" s="159"/>
      <c r="C112" s="160"/>
      <c r="D112" s="160"/>
      <c r="E112" s="160"/>
      <c r="F112" s="160"/>
      <c r="G112" s="160"/>
      <c r="H112" s="166"/>
      <c r="I112" s="160"/>
      <c r="J112" s="160"/>
      <c r="K112" s="160"/>
      <c r="L112" s="160"/>
      <c r="M112" s="149"/>
      <c r="N112" s="150"/>
    </row>
    <row r="113" spans="1:14" ht="13.5" customHeight="1">
      <c r="B113" s="159"/>
      <c r="C113" s="160"/>
      <c r="D113" s="160"/>
      <c r="E113" s="160"/>
      <c r="F113" s="160"/>
      <c r="G113" s="160"/>
      <c r="H113" s="166"/>
      <c r="I113" s="160"/>
      <c r="J113" s="149"/>
      <c r="K113" s="149"/>
      <c r="L113" s="149"/>
      <c r="M113" s="149"/>
      <c r="N113" s="150"/>
    </row>
    <row r="114" spans="1:14" ht="13.5" customHeight="1">
      <c r="B114" s="159"/>
      <c r="C114" s="160"/>
      <c r="D114" s="160"/>
      <c r="E114" s="160"/>
      <c r="F114" s="160"/>
      <c r="G114" s="160"/>
      <c r="H114" s="166"/>
      <c r="I114" s="160"/>
      <c r="J114" s="168"/>
      <c r="K114" s="160"/>
      <c r="L114" s="160"/>
      <c r="M114" s="160"/>
      <c r="N114" s="150"/>
    </row>
    <row r="115" spans="1:14" ht="13.5" customHeight="1">
      <c r="B115" s="43" t="s">
        <v>87</v>
      </c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169"/>
    </row>
    <row r="116" spans="1:14" ht="13.5" customHeight="1">
      <c r="B116" s="170"/>
      <c r="C116" s="171"/>
      <c r="D116" s="171"/>
      <c r="E116" s="171"/>
      <c r="F116" s="171"/>
      <c r="G116" s="171"/>
      <c r="H116" s="172"/>
      <c r="I116" s="171"/>
      <c r="J116" s="173"/>
      <c r="K116" s="171"/>
      <c r="L116" s="171"/>
      <c r="M116" s="171"/>
      <c r="N116" s="146"/>
    </row>
    <row r="117" spans="1:14" ht="13.5" customHeight="1">
      <c r="B117" s="159"/>
      <c r="C117" s="160"/>
      <c r="D117" s="160"/>
      <c r="E117" s="160"/>
      <c r="F117" s="160"/>
      <c r="G117" s="160"/>
      <c r="H117" s="166"/>
      <c r="I117" s="160"/>
      <c r="J117" s="149"/>
      <c r="K117" s="149"/>
      <c r="L117" s="149"/>
      <c r="M117" s="149"/>
      <c r="N117" s="150"/>
    </row>
    <row r="118" spans="1:14" ht="13.5" customHeight="1">
      <c r="B118" s="159"/>
      <c r="C118" s="160"/>
      <c r="D118" s="160"/>
      <c r="E118" s="160"/>
      <c r="F118" s="160"/>
      <c r="G118" s="160"/>
      <c r="H118" s="166"/>
      <c r="I118" s="160"/>
      <c r="J118" s="168"/>
      <c r="K118" s="160"/>
      <c r="L118" s="160"/>
      <c r="M118" s="160"/>
      <c r="N118" s="150"/>
    </row>
    <row r="119" spans="1:14" ht="13.5" customHeight="1">
      <c r="B119" s="159"/>
      <c r="C119" s="160"/>
      <c r="D119" s="160"/>
      <c r="E119" s="160"/>
      <c r="F119" s="160"/>
      <c r="G119" s="160"/>
      <c r="H119" s="166"/>
      <c r="I119" s="160"/>
      <c r="J119" s="149"/>
      <c r="K119" s="149"/>
      <c r="L119" s="149"/>
      <c r="M119" s="149"/>
      <c r="N119" s="150"/>
    </row>
    <row r="120" spans="1:14" ht="13.5" customHeight="1">
      <c r="B120" s="159"/>
      <c r="C120" s="160"/>
      <c r="D120" s="160"/>
      <c r="E120" s="160"/>
      <c r="F120" s="160"/>
      <c r="G120" s="160"/>
      <c r="H120" s="166"/>
      <c r="I120" s="160"/>
      <c r="J120" s="168"/>
      <c r="K120" s="160"/>
      <c r="L120" s="160"/>
      <c r="M120" s="160"/>
      <c r="N120" s="150"/>
    </row>
    <row r="121" spans="1:14" ht="13.5" customHeight="1">
      <c r="B121" s="159"/>
      <c r="C121" s="160"/>
      <c r="D121" s="160"/>
      <c r="E121" s="160"/>
      <c r="F121" s="160"/>
      <c r="G121" s="160"/>
      <c r="H121" s="166"/>
      <c r="I121" s="160"/>
      <c r="J121" s="149"/>
      <c r="K121" s="149"/>
      <c r="L121" s="149"/>
      <c r="M121" s="149"/>
      <c r="N121" s="150"/>
    </row>
    <row r="122" spans="1:14" ht="13.5" customHeight="1">
      <c r="B122" s="159"/>
      <c r="C122" s="160"/>
      <c r="D122" s="160"/>
      <c r="E122" s="160"/>
      <c r="F122" s="160"/>
      <c r="G122" s="160"/>
      <c r="H122" s="166"/>
      <c r="I122" s="160"/>
      <c r="J122" s="168"/>
      <c r="K122" s="160"/>
      <c r="L122" s="160"/>
      <c r="M122" s="160"/>
      <c r="N122" s="150"/>
    </row>
    <row r="123" spans="1:14" ht="13.5" customHeight="1">
      <c r="B123" s="159"/>
      <c r="C123" s="160"/>
      <c r="D123" s="160"/>
      <c r="E123" s="160"/>
      <c r="F123" s="160"/>
      <c r="G123" s="160"/>
      <c r="H123" s="166"/>
      <c r="I123" s="160"/>
      <c r="J123" s="149"/>
      <c r="K123" s="149"/>
      <c r="L123" s="149"/>
      <c r="M123" s="149"/>
      <c r="N123" s="150"/>
    </row>
    <row r="124" spans="1:14" ht="13.5" customHeight="1">
      <c r="B124" s="159"/>
      <c r="C124" s="160"/>
      <c r="D124" s="160"/>
      <c r="E124" s="160"/>
      <c r="F124" s="160"/>
      <c r="G124" s="160"/>
      <c r="H124" s="166"/>
      <c r="I124" s="160"/>
      <c r="J124" s="168"/>
      <c r="K124" s="160"/>
      <c r="L124" s="160"/>
      <c r="M124" s="160"/>
      <c r="N124" s="150"/>
    </row>
    <row r="125" spans="1:14" ht="13.5" customHeight="1">
      <c r="A125" s="104"/>
      <c r="B125" s="159"/>
      <c r="C125" s="160"/>
      <c r="D125" s="160"/>
      <c r="E125" s="160"/>
      <c r="F125" s="160"/>
      <c r="G125" s="160"/>
      <c r="H125" s="166"/>
      <c r="I125" s="160"/>
      <c r="J125" s="149"/>
      <c r="K125" s="149"/>
      <c r="L125" s="149"/>
      <c r="M125" s="149"/>
      <c r="N125" s="150"/>
    </row>
    <row r="126" spans="1:14" ht="13.5" customHeight="1">
      <c r="B126" s="159"/>
      <c r="C126" s="160"/>
      <c r="D126" s="160"/>
      <c r="E126" s="160"/>
      <c r="F126" s="160"/>
      <c r="G126" s="160"/>
      <c r="H126" s="166"/>
      <c r="I126" s="160"/>
      <c r="J126" s="168"/>
      <c r="K126" s="160"/>
      <c r="L126" s="160"/>
      <c r="M126" s="160"/>
      <c r="N126" s="150"/>
    </row>
    <row r="127" spans="1:14" ht="13.5" customHeight="1">
      <c r="B127" s="159"/>
      <c r="C127" s="160"/>
      <c r="D127" s="160"/>
      <c r="E127" s="160"/>
      <c r="F127" s="160"/>
      <c r="G127" s="160"/>
      <c r="H127" s="166"/>
      <c r="I127" s="160"/>
      <c r="J127" s="149"/>
      <c r="K127" s="149"/>
      <c r="L127" s="149"/>
      <c r="M127" s="149"/>
      <c r="N127" s="150"/>
    </row>
    <row r="128" spans="1:14" ht="13.5" customHeight="1">
      <c r="B128" s="159"/>
      <c r="C128" s="160"/>
      <c r="D128" s="160"/>
      <c r="E128" s="160"/>
      <c r="F128" s="160"/>
      <c r="G128" s="160"/>
      <c r="H128" s="166"/>
      <c r="I128" s="160"/>
      <c r="J128" s="168"/>
      <c r="K128" s="160"/>
      <c r="L128" s="160"/>
      <c r="M128" s="160"/>
      <c r="N128" s="150"/>
    </row>
    <row r="129" spans="2:16" ht="13.5" customHeight="1">
      <c r="B129" s="159"/>
      <c r="C129" s="160"/>
      <c r="D129" s="160"/>
      <c r="E129" s="160"/>
      <c r="F129" s="160"/>
      <c r="G129" s="160"/>
      <c r="H129" s="166"/>
      <c r="I129" s="160"/>
      <c r="J129" s="149"/>
      <c r="K129" s="149"/>
      <c r="L129" s="149"/>
      <c r="M129" s="149"/>
      <c r="N129" s="150"/>
    </row>
    <row r="130" spans="2:16" ht="13.5" customHeight="1">
      <c r="B130" s="159"/>
      <c r="C130" s="160"/>
      <c r="D130" s="160"/>
      <c r="E130" s="160"/>
      <c r="F130" s="160"/>
      <c r="G130" s="160"/>
      <c r="H130" s="166"/>
      <c r="I130" s="160"/>
      <c r="J130" s="160"/>
      <c r="K130" s="160"/>
      <c r="L130" s="160"/>
      <c r="M130" s="160"/>
      <c r="N130" s="150"/>
    </row>
    <row r="131" spans="2:16" ht="13.5" customHeight="1">
      <c r="B131" s="159"/>
      <c r="C131" s="160"/>
      <c r="D131" s="160"/>
      <c r="E131" s="160"/>
      <c r="F131" s="160"/>
      <c r="G131" s="160"/>
      <c r="H131" s="166"/>
      <c r="I131" s="160"/>
      <c r="J131" s="160"/>
      <c r="K131" s="160"/>
      <c r="L131" s="160"/>
      <c r="M131" s="149"/>
      <c r="N131" s="150"/>
    </row>
    <row r="132" spans="2:16" ht="13.5" customHeight="1">
      <c r="B132" s="159"/>
      <c r="C132" s="160"/>
      <c r="D132" s="160"/>
      <c r="E132" s="160"/>
      <c r="F132" s="160"/>
      <c r="G132" s="160"/>
      <c r="H132" s="166"/>
      <c r="I132" s="160"/>
      <c r="J132" s="160"/>
      <c r="K132" s="160"/>
      <c r="L132" s="160"/>
      <c r="M132" s="160"/>
      <c r="N132" s="150"/>
    </row>
    <row r="133" spans="2:16" ht="13.5" customHeight="1">
      <c r="B133" s="159"/>
      <c r="C133" s="160"/>
      <c r="D133" s="160"/>
      <c r="E133" s="160"/>
      <c r="F133" s="160"/>
      <c r="G133" s="160"/>
      <c r="H133" s="166"/>
      <c r="I133" s="167"/>
      <c r="J133" s="157"/>
      <c r="K133" s="158" t="s">
        <v>88</v>
      </c>
      <c r="L133" s="158"/>
      <c r="M133" s="157"/>
      <c r="N133" s="150"/>
      <c r="P133" s="104"/>
    </row>
    <row r="134" spans="2:16" ht="13.5" customHeight="1">
      <c r="B134" s="159"/>
      <c r="C134" s="160"/>
      <c r="D134" s="160"/>
      <c r="E134" s="160"/>
      <c r="F134" s="160"/>
      <c r="G134" s="160"/>
      <c r="H134" s="166"/>
      <c r="I134" s="153" t="s">
        <v>75</v>
      </c>
      <c r="J134" s="154" t="s">
        <v>89</v>
      </c>
      <c r="K134" s="154" t="s">
        <v>90</v>
      </c>
      <c r="L134" s="154" t="s">
        <v>91</v>
      </c>
      <c r="M134" s="167"/>
      <c r="N134" s="150"/>
    </row>
    <row r="135" spans="2:16" ht="13.5" customHeight="1">
      <c r="B135" s="159"/>
      <c r="C135" s="160"/>
      <c r="D135" s="160"/>
      <c r="E135" s="160"/>
      <c r="F135" s="160"/>
      <c r="G135" s="160"/>
      <c r="H135" s="166"/>
      <c r="I135" s="153" t="s">
        <v>78</v>
      </c>
      <c r="J135" s="154">
        <f>'[1]Datos Hidro'!C48</f>
        <v>126</v>
      </c>
      <c r="K135" s="154">
        <v>41</v>
      </c>
      <c r="L135" s="154">
        <v>205</v>
      </c>
      <c r="M135" s="157"/>
      <c r="N135" s="150"/>
    </row>
    <row r="136" spans="2:16" ht="13.5" customHeight="1">
      <c r="B136" s="159"/>
      <c r="C136" s="160"/>
      <c r="D136" s="160"/>
      <c r="E136" s="160"/>
      <c r="F136" s="160"/>
      <c r="G136" s="160"/>
      <c r="H136" s="166"/>
      <c r="I136" s="153" t="s">
        <v>79</v>
      </c>
      <c r="J136" s="154">
        <f>'[1]Datos Hidro'!C49</f>
        <v>225</v>
      </c>
      <c r="K136" s="154">
        <v>29</v>
      </c>
      <c r="L136" s="154">
        <v>236</v>
      </c>
      <c r="M136" s="167"/>
      <c r="N136" s="150"/>
    </row>
    <row r="137" spans="2:16" ht="13.5" customHeight="1">
      <c r="B137" s="159"/>
      <c r="C137" s="160"/>
      <c r="D137" s="160"/>
      <c r="E137" s="160"/>
      <c r="F137" s="160"/>
      <c r="G137" s="160"/>
      <c r="H137" s="166"/>
      <c r="I137" s="153" t="s">
        <v>80</v>
      </c>
      <c r="J137" s="154">
        <f>'[1]Datos Hidro'!C50</f>
        <v>204</v>
      </c>
      <c r="K137" s="154">
        <v>26</v>
      </c>
      <c r="L137" s="154">
        <v>251</v>
      </c>
      <c r="M137" s="157"/>
      <c r="N137" s="150"/>
    </row>
    <row r="138" spans="2:16" ht="13.5" customHeight="1">
      <c r="B138" s="159"/>
      <c r="C138" s="160"/>
      <c r="D138" s="160"/>
      <c r="E138" s="160"/>
      <c r="F138" s="160"/>
      <c r="G138" s="160"/>
      <c r="H138" s="166"/>
      <c r="I138" s="174" t="s">
        <v>92</v>
      </c>
      <c r="J138" s="175"/>
      <c r="K138" s="175"/>
      <c r="L138" s="175"/>
      <c r="M138" s="167"/>
      <c r="N138" s="150"/>
    </row>
    <row r="139" spans="2:16" ht="13.5" customHeight="1">
      <c r="B139" s="159"/>
      <c r="C139" s="160"/>
      <c r="D139" s="160"/>
      <c r="E139" s="160"/>
      <c r="F139" s="160"/>
      <c r="G139" s="160"/>
      <c r="H139" s="166"/>
      <c r="I139" s="174" t="s">
        <v>93</v>
      </c>
      <c r="J139" s="175"/>
      <c r="K139" s="175"/>
      <c r="L139" s="175"/>
      <c r="M139" s="167"/>
      <c r="N139" s="150"/>
    </row>
    <row r="140" spans="2:16" ht="13.5" customHeight="1">
      <c r="B140" s="159"/>
      <c r="C140" s="160"/>
      <c r="D140" s="160"/>
      <c r="E140" s="160"/>
      <c r="F140" s="160"/>
      <c r="G140" s="160"/>
      <c r="H140" s="166"/>
      <c r="I140" s="174" t="s">
        <v>94</v>
      </c>
      <c r="J140" s="175"/>
      <c r="K140" s="175"/>
      <c r="L140" s="175"/>
      <c r="M140" s="167"/>
      <c r="N140" s="150"/>
    </row>
    <row r="141" spans="2:16" ht="13.5" customHeight="1">
      <c r="B141" s="159"/>
      <c r="C141" s="160"/>
      <c r="D141" s="160"/>
      <c r="E141" s="160"/>
      <c r="F141" s="160"/>
      <c r="G141" s="160"/>
      <c r="H141" s="166"/>
      <c r="I141" s="175"/>
      <c r="J141" s="175"/>
      <c r="K141" s="175"/>
      <c r="L141" s="175"/>
      <c r="M141" s="167"/>
      <c r="N141" s="150"/>
      <c r="O141" s="104"/>
    </row>
    <row r="142" spans="2:16" ht="13.5" customHeight="1">
      <c r="B142" s="159"/>
      <c r="C142" s="160"/>
      <c r="D142" s="160"/>
      <c r="E142" s="160"/>
      <c r="F142" s="160"/>
      <c r="G142" s="160"/>
      <c r="H142" s="166"/>
      <c r="I142" s="175"/>
      <c r="J142" s="175"/>
      <c r="K142" s="175"/>
      <c r="L142" s="175"/>
      <c r="M142" s="167"/>
      <c r="N142" s="150"/>
    </row>
    <row r="143" spans="2:16" ht="13.5" customHeight="1">
      <c r="B143" s="159"/>
      <c r="C143" s="160"/>
      <c r="D143" s="160"/>
      <c r="E143" s="160"/>
      <c r="F143" s="160"/>
      <c r="G143" s="160"/>
      <c r="H143" s="166"/>
      <c r="I143" s="175"/>
      <c r="J143" s="175"/>
      <c r="K143" s="175"/>
      <c r="L143" s="175"/>
      <c r="M143" s="167"/>
      <c r="N143" s="150"/>
    </row>
    <row r="144" spans="2:16" ht="13.5" customHeight="1">
      <c r="B144" s="159"/>
      <c r="C144" s="160"/>
      <c r="D144" s="160"/>
      <c r="E144" s="160"/>
      <c r="F144" s="160"/>
      <c r="G144" s="160"/>
      <c r="H144" s="166"/>
      <c r="I144" s="175"/>
      <c r="J144" s="175"/>
      <c r="K144" s="175"/>
      <c r="L144" s="175"/>
      <c r="M144" s="167"/>
      <c r="N144" s="150"/>
    </row>
    <row r="145" spans="2:14" ht="13.5" customHeight="1">
      <c r="B145" s="159"/>
      <c r="C145" s="160"/>
      <c r="D145" s="160"/>
      <c r="E145" s="160"/>
      <c r="F145" s="160"/>
      <c r="G145" s="160"/>
      <c r="H145" s="166"/>
      <c r="I145" s="174" t="s">
        <v>95</v>
      </c>
      <c r="J145" s="174"/>
      <c r="K145" s="174"/>
      <c r="L145" s="174"/>
      <c r="M145" s="167"/>
      <c r="N145" s="150"/>
    </row>
    <row r="146" spans="2:14" ht="13.5" customHeight="1" thickBot="1">
      <c r="B146" s="176"/>
      <c r="C146" s="177"/>
      <c r="D146" s="177"/>
      <c r="E146" s="177"/>
      <c r="F146" s="177"/>
      <c r="G146" s="177"/>
      <c r="H146" s="178"/>
      <c r="I146" s="177"/>
      <c r="J146" s="179"/>
      <c r="K146" s="177"/>
      <c r="L146" s="177"/>
      <c r="M146" s="177"/>
      <c r="N146" s="180"/>
    </row>
    <row r="147" spans="2:14" ht="14.1" customHeight="1">
      <c r="M147" s="104"/>
    </row>
    <row r="148" spans="2:14" ht="14.1" customHeight="1">
      <c r="M148" s="104"/>
    </row>
    <row r="149" spans="2:14" ht="14.1" customHeight="1">
      <c r="M149" s="104"/>
    </row>
    <row r="150" spans="2:14" ht="14.1" customHeight="1">
      <c r="M150" s="104"/>
    </row>
    <row r="151" spans="2:14" ht="14.1" customHeight="1">
      <c r="M151" s="104"/>
    </row>
    <row r="152" spans="2:14" ht="14.1" customHeight="1">
      <c r="M152" s="104"/>
    </row>
    <row r="153" spans="2:14" ht="14.1" customHeight="1">
      <c r="M153" s="104"/>
    </row>
    <row r="154" spans="2:14" ht="14.1" customHeight="1">
      <c r="M154" s="104"/>
    </row>
    <row r="155" spans="2:14" ht="14.1" customHeight="1">
      <c r="M155" s="104"/>
    </row>
    <row r="156" spans="2:14" ht="14.1" customHeight="1">
      <c r="M156" s="104"/>
    </row>
    <row r="157" spans="2:14" ht="14.1" customHeight="1">
      <c r="M157" s="104"/>
    </row>
    <row r="158" spans="2:14" ht="14.1" customHeight="1">
      <c r="M158" s="104"/>
    </row>
    <row r="159" spans="2:14" ht="14.1" customHeight="1">
      <c r="M159" s="104"/>
    </row>
    <row r="160" spans="2:14" ht="14.1" customHeight="1">
      <c r="M160" s="104"/>
    </row>
    <row r="161" spans="13:13" ht="14.1" customHeight="1">
      <c r="M161" s="104"/>
    </row>
    <row r="162" spans="13:13" ht="14.1" customHeight="1">
      <c r="M162" s="104"/>
    </row>
    <row r="163" spans="13:13" ht="14.1" customHeight="1">
      <c r="M163" s="104"/>
    </row>
    <row r="164" spans="13:13" ht="14.1" customHeight="1">
      <c r="M164" s="104"/>
    </row>
    <row r="165" spans="13:13" ht="14.1" customHeight="1">
      <c r="M165" s="104"/>
    </row>
    <row r="166" spans="13:13" ht="14.1" customHeight="1">
      <c r="M166" s="104"/>
    </row>
    <row r="167" spans="13:13" ht="14.1" customHeight="1">
      <c r="M167" s="104"/>
    </row>
    <row r="168" spans="13:13" ht="14.1" customHeight="1">
      <c r="M168" s="104"/>
    </row>
    <row r="169" spans="13:13" ht="14.1" customHeight="1">
      <c r="M169" s="104"/>
    </row>
    <row r="170" spans="13:13" ht="14.1" customHeight="1">
      <c r="M170" s="104"/>
    </row>
    <row r="171" spans="13:13" ht="14.1" customHeight="1">
      <c r="M171" s="104"/>
    </row>
    <row r="172" spans="13:13" ht="14.1" customHeight="1">
      <c r="M172" s="104"/>
    </row>
    <row r="173" spans="13:13" ht="14.1" customHeight="1">
      <c r="M173" s="104"/>
    </row>
  </sheetData>
  <mergeCells count="17">
    <mergeCell ref="B86:I86"/>
    <mergeCell ref="J94:L94"/>
    <mergeCell ref="B100:I100"/>
    <mergeCell ref="B115:N115"/>
    <mergeCell ref="K133:L133"/>
    <mergeCell ref="E23:F23"/>
    <mergeCell ref="E37:F37"/>
    <mergeCell ref="E51:F51"/>
    <mergeCell ref="B71:N71"/>
    <mergeCell ref="B84:N84"/>
    <mergeCell ref="B85:N85"/>
    <mergeCell ref="B2:N5"/>
    <mergeCell ref="B6:G6"/>
    <mergeCell ref="K6:N6"/>
    <mergeCell ref="K16:M16"/>
    <mergeCell ref="B21:N21"/>
    <mergeCell ref="B22:N22"/>
  </mergeCells>
  <printOptions horizontalCentered="1"/>
  <pageMargins left="0.7" right="0.7" top="0.75" bottom="0.75" header="0.3" footer="0.3"/>
  <pageSetup paperSize="9" scale="38" orientation="portrait" r:id="rId1"/>
  <headerFooter alignWithMargins="0">
    <oddFooter>&amp;LADME&amp;CAGOSTO 2012&amp;RDNC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65"/>
  <sheetViews>
    <sheetView tabSelected="1" zoomScale="85" zoomScaleNormal="85" zoomScaleSheetLayoutView="75" zoomScalePageLayoutView="55" workbookViewId="0">
      <selection activeCell="A25" sqref="A25"/>
    </sheetView>
  </sheetViews>
  <sheetFormatPr baseColWidth="10" defaultRowHeight="14.1" customHeight="1"/>
  <cols>
    <col min="1" max="1" width="15.7109375" style="1" customWidth="1"/>
    <col min="2" max="2" width="3.7109375" style="1" customWidth="1"/>
    <col min="3" max="13" width="17.7109375" style="1" customWidth="1"/>
    <col min="14" max="14" width="3.7109375" style="1" customWidth="1"/>
    <col min="15" max="256" width="11.42578125" style="1"/>
    <col min="257" max="257" width="15.7109375" style="1" customWidth="1"/>
    <col min="258" max="258" width="3.7109375" style="1" customWidth="1"/>
    <col min="259" max="269" width="17.7109375" style="1" customWidth="1"/>
    <col min="270" max="270" width="3.7109375" style="1" customWidth="1"/>
    <col min="271" max="512" width="11.42578125" style="1"/>
    <col min="513" max="513" width="15.7109375" style="1" customWidth="1"/>
    <col min="514" max="514" width="3.7109375" style="1" customWidth="1"/>
    <col min="515" max="525" width="17.7109375" style="1" customWidth="1"/>
    <col min="526" max="526" width="3.7109375" style="1" customWidth="1"/>
    <col min="527" max="768" width="11.42578125" style="1"/>
    <col min="769" max="769" width="15.7109375" style="1" customWidth="1"/>
    <col min="770" max="770" width="3.7109375" style="1" customWidth="1"/>
    <col min="771" max="781" width="17.7109375" style="1" customWidth="1"/>
    <col min="782" max="782" width="3.7109375" style="1" customWidth="1"/>
    <col min="783" max="1024" width="11.42578125" style="1"/>
    <col min="1025" max="1025" width="15.7109375" style="1" customWidth="1"/>
    <col min="1026" max="1026" width="3.7109375" style="1" customWidth="1"/>
    <col min="1027" max="1037" width="17.7109375" style="1" customWidth="1"/>
    <col min="1038" max="1038" width="3.7109375" style="1" customWidth="1"/>
    <col min="1039" max="1280" width="11.42578125" style="1"/>
    <col min="1281" max="1281" width="15.7109375" style="1" customWidth="1"/>
    <col min="1282" max="1282" width="3.7109375" style="1" customWidth="1"/>
    <col min="1283" max="1293" width="17.7109375" style="1" customWidth="1"/>
    <col min="1294" max="1294" width="3.7109375" style="1" customWidth="1"/>
    <col min="1295" max="1536" width="11.42578125" style="1"/>
    <col min="1537" max="1537" width="15.7109375" style="1" customWidth="1"/>
    <col min="1538" max="1538" width="3.7109375" style="1" customWidth="1"/>
    <col min="1539" max="1549" width="17.7109375" style="1" customWidth="1"/>
    <col min="1550" max="1550" width="3.7109375" style="1" customWidth="1"/>
    <col min="1551" max="1792" width="11.42578125" style="1"/>
    <col min="1793" max="1793" width="15.7109375" style="1" customWidth="1"/>
    <col min="1794" max="1794" width="3.7109375" style="1" customWidth="1"/>
    <col min="1795" max="1805" width="17.7109375" style="1" customWidth="1"/>
    <col min="1806" max="1806" width="3.7109375" style="1" customWidth="1"/>
    <col min="1807" max="2048" width="11.42578125" style="1"/>
    <col min="2049" max="2049" width="15.7109375" style="1" customWidth="1"/>
    <col min="2050" max="2050" width="3.7109375" style="1" customWidth="1"/>
    <col min="2051" max="2061" width="17.7109375" style="1" customWidth="1"/>
    <col min="2062" max="2062" width="3.7109375" style="1" customWidth="1"/>
    <col min="2063" max="2304" width="11.42578125" style="1"/>
    <col min="2305" max="2305" width="15.7109375" style="1" customWidth="1"/>
    <col min="2306" max="2306" width="3.7109375" style="1" customWidth="1"/>
    <col min="2307" max="2317" width="17.7109375" style="1" customWidth="1"/>
    <col min="2318" max="2318" width="3.7109375" style="1" customWidth="1"/>
    <col min="2319" max="2560" width="11.42578125" style="1"/>
    <col min="2561" max="2561" width="15.7109375" style="1" customWidth="1"/>
    <col min="2562" max="2562" width="3.7109375" style="1" customWidth="1"/>
    <col min="2563" max="2573" width="17.7109375" style="1" customWidth="1"/>
    <col min="2574" max="2574" width="3.7109375" style="1" customWidth="1"/>
    <col min="2575" max="2816" width="11.42578125" style="1"/>
    <col min="2817" max="2817" width="15.7109375" style="1" customWidth="1"/>
    <col min="2818" max="2818" width="3.7109375" style="1" customWidth="1"/>
    <col min="2819" max="2829" width="17.7109375" style="1" customWidth="1"/>
    <col min="2830" max="2830" width="3.7109375" style="1" customWidth="1"/>
    <col min="2831" max="3072" width="11.42578125" style="1"/>
    <col min="3073" max="3073" width="15.7109375" style="1" customWidth="1"/>
    <col min="3074" max="3074" width="3.7109375" style="1" customWidth="1"/>
    <col min="3075" max="3085" width="17.7109375" style="1" customWidth="1"/>
    <col min="3086" max="3086" width="3.7109375" style="1" customWidth="1"/>
    <col min="3087" max="3328" width="11.42578125" style="1"/>
    <col min="3329" max="3329" width="15.7109375" style="1" customWidth="1"/>
    <col min="3330" max="3330" width="3.7109375" style="1" customWidth="1"/>
    <col min="3331" max="3341" width="17.7109375" style="1" customWidth="1"/>
    <col min="3342" max="3342" width="3.7109375" style="1" customWidth="1"/>
    <col min="3343" max="3584" width="11.42578125" style="1"/>
    <col min="3585" max="3585" width="15.7109375" style="1" customWidth="1"/>
    <col min="3586" max="3586" width="3.7109375" style="1" customWidth="1"/>
    <col min="3587" max="3597" width="17.7109375" style="1" customWidth="1"/>
    <col min="3598" max="3598" width="3.7109375" style="1" customWidth="1"/>
    <col min="3599" max="3840" width="11.42578125" style="1"/>
    <col min="3841" max="3841" width="15.7109375" style="1" customWidth="1"/>
    <col min="3842" max="3842" width="3.7109375" style="1" customWidth="1"/>
    <col min="3843" max="3853" width="17.7109375" style="1" customWidth="1"/>
    <col min="3854" max="3854" width="3.7109375" style="1" customWidth="1"/>
    <col min="3855" max="4096" width="11.42578125" style="1"/>
    <col min="4097" max="4097" width="15.7109375" style="1" customWidth="1"/>
    <col min="4098" max="4098" width="3.7109375" style="1" customWidth="1"/>
    <col min="4099" max="4109" width="17.7109375" style="1" customWidth="1"/>
    <col min="4110" max="4110" width="3.7109375" style="1" customWidth="1"/>
    <col min="4111" max="4352" width="11.42578125" style="1"/>
    <col min="4353" max="4353" width="15.7109375" style="1" customWidth="1"/>
    <col min="4354" max="4354" width="3.7109375" style="1" customWidth="1"/>
    <col min="4355" max="4365" width="17.7109375" style="1" customWidth="1"/>
    <col min="4366" max="4366" width="3.7109375" style="1" customWidth="1"/>
    <col min="4367" max="4608" width="11.42578125" style="1"/>
    <col min="4609" max="4609" width="15.7109375" style="1" customWidth="1"/>
    <col min="4610" max="4610" width="3.7109375" style="1" customWidth="1"/>
    <col min="4611" max="4621" width="17.7109375" style="1" customWidth="1"/>
    <col min="4622" max="4622" width="3.7109375" style="1" customWidth="1"/>
    <col min="4623" max="4864" width="11.42578125" style="1"/>
    <col min="4865" max="4865" width="15.7109375" style="1" customWidth="1"/>
    <col min="4866" max="4866" width="3.7109375" style="1" customWidth="1"/>
    <col min="4867" max="4877" width="17.7109375" style="1" customWidth="1"/>
    <col min="4878" max="4878" width="3.7109375" style="1" customWidth="1"/>
    <col min="4879" max="5120" width="11.42578125" style="1"/>
    <col min="5121" max="5121" width="15.7109375" style="1" customWidth="1"/>
    <col min="5122" max="5122" width="3.7109375" style="1" customWidth="1"/>
    <col min="5123" max="5133" width="17.7109375" style="1" customWidth="1"/>
    <col min="5134" max="5134" width="3.7109375" style="1" customWidth="1"/>
    <col min="5135" max="5376" width="11.42578125" style="1"/>
    <col min="5377" max="5377" width="15.7109375" style="1" customWidth="1"/>
    <col min="5378" max="5378" width="3.7109375" style="1" customWidth="1"/>
    <col min="5379" max="5389" width="17.7109375" style="1" customWidth="1"/>
    <col min="5390" max="5390" width="3.7109375" style="1" customWidth="1"/>
    <col min="5391" max="5632" width="11.42578125" style="1"/>
    <col min="5633" max="5633" width="15.7109375" style="1" customWidth="1"/>
    <col min="5634" max="5634" width="3.7109375" style="1" customWidth="1"/>
    <col min="5635" max="5645" width="17.7109375" style="1" customWidth="1"/>
    <col min="5646" max="5646" width="3.7109375" style="1" customWidth="1"/>
    <col min="5647" max="5888" width="11.42578125" style="1"/>
    <col min="5889" max="5889" width="15.7109375" style="1" customWidth="1"/>
    <col min="5890" max="5890" width="3.7109375" style="1" customWidth="1"/>
    <col min="5891" max="5901" width="17.7109375" style="1" customWidth="1"/>
    <col min="5902" max="5902" width="3.7109375" style="1" customWidth="1"/>
    <col min="5903" max="6144" width="11.42578125" style="1"/>
    <col min="6145" max="6145" width="15.7109375" style="1" customWidth="1"/>
    <col min="6146" max="6146" width="3.7109375" style="1" customWidth="1"/>
    <col min="6147" max="6157" width="17.7109375" style="1" customWidth="1"/>
    <col min="6158" max="6158" width="3.7109375" style="1" customWidth="1"/>
    <col min="6159" max="6400" width="11.42578125" style="1"/>
    <col min="6401" max="6401" width="15.7109375" style="1" customWidth="1"/>
    <col min="6402" max="6402" width="3.7109375" style="1" customWidth="1"/>
    <col min="6403" max="6413" width="17.7109375" style="1" customWidth="1"/>
    <col min="6414" max="6414" width="3.7109375" style="1" customWidth="1"/>
    <col min="6415" max="6656" width="11.42578125" style="1"/>
    <col min="6657" max="6657" width="15.7109375" style="1" customWidth="1"/>
    <col min="6658" max="6658" width="3.7109375" style="1" customWidth="1"/>
    <col min="6659" max="6669" width="17.7109375" style="1" customWidth="1"/>
    <col min="6670" max="6670" width="3.7109375" style="1" customWidth="1"/>
    <col min="6671" max="6912" width="11.42578125" style="1"/>
    <col min="6913" max="6913" width="15.7109375" style="1" customWidth="1"/>
    <col min="6914" max="6914" width="3.7109375" style="1" customWidth="1"/>
    <col min="6915" max="6925" width="17.7109375" style="1" customWidth="1"/>
    <col min="6926" max="6926" width="3.7109375" style="1" customWidth="1"/>
    <col min="6927" max="7168" width="11.42578125" style="1"/>
    <col min="7169" max="7169" width="15.7109375" style="1" customWidth="1"/>
    <col min="7170" max="7170" width="3.7109375" style="1" customWidth="1"/>
    <col min="7171" max="7181" width="17.7109375" style="1" customWidth="1"/>
    <col min="7182" max="7182" width="3.7109375" style="1" customWidth="1"/>
    <col min="7183" max="7424" width="11.42578125" style="1"/>
    <col min="7425" max="7425" width="15.7109375" style="1" customWidth="1"/>
    <col min="7426" max="7426" width="3.7109375" style="1" customWidth="1"/>
    <col min="7427" max="7437" width="17.7109375" style="1" customWidth="1"/>
    <col min="7438" max="7438" width="3.7109375" style="1" customWidth="1"/>
    <col min="7439" max="7680" width="11.42578125" style="1"/>
    <col min="7681" max="7681" width="15.7109375" style="1" customWidth="1"/>
    <col min="7682" max="7682" width="3.7109375" style="1" customWidth="1"/>
    <col min="7683" max="7693" width="17.7109375" style="1" customWidth="1"/>
    <col min="7694" max="7694" width="3.7109375" style="1" customWidth="1"/>
    <col min="7695" max="7936" width="11.42578125" style="1"/>
    <col min="7937" max="7937" width="15.7109375" style="1" customWidth="1"/>
    <col min="7938" max="7938" width="3.7109375" style="1" customWidth="1"/>
    <col min="7939" max="7949" width="17.7109375" style="1" customWidth="1"/>
    <col min="7950" max="7950" width="3.7109375" style="1" customWidth="1"/>
    <col min="7951" max="8192" width="11.42578125" style="1"/>
    <col min="8193" max="8193" width="15.7109375" style="1" customWidth="1"/>
    <col min="8194" max="8194" width="3.7109375" style="1" customWidth="1"/>
    <col min="8195" max="8205" width="17.7109375" style="1" customWidth="1"/>
    <col min="8206" max="8206" width="3.7109375" style="1" customWidth="1"/>
    <col min="8207" max="8448" width="11.42578125" style="1"/>
    <col min="8449" max="8449" width="15.7109375" style="1" customWidth="1"/>
    <col min="8450" max="8450" width="3.7109375" style="1" customWidth="1"/>
    <col min="8451" max="8461" width="17.7109375" style="1" customWidth="1"/>
    <col min="8462" max="8462" width="3.7109375" style="1" customWidth="1"/>
    <col min="8463" max="8704" width="11.42578125" style="1"/>
    <col min="8705" max="8705" width="15.7109375" style="1" customWidth="1"/>
    <col min="8706" max="8706" width="3.7109375" style="1" customWidth="1"/>
    <col min="8707" max="8717" width="17.7109375" style="1" customWidth="1"/>
    <col min="8718" max="8718" width="3.7109375" style="1" customWidth="1"/>
    <col min="8719" max="8960" width="11.42578125" style="1"/>
    <col min="8961" max="8961" width="15.7109375" style="1" customWidth="1"/>
    <col min="8962" max="8962" width="3.7109375" style="1" customWidth="1"/>
    <col min="8963" max="8973" width="17.7109375" style="1" customWidth="1"/>
    <col min="8974" max="8974" width="3.7109375" style="1" customWidth="1"/>
    <col min="8975" max="9216" width="11.42578125" style="1"/>
    <col min="9217" max="9217" width="15.7109375" style="1" customWidth="1"/>
    <col min="9218" max="9218" width="3.7109375" style="1" customWidth="1"/>
    <col min="9219" max="9229" width="17.7109375" style="1" customWidth="1"/>
    <col min="9230" max="9230" width="3.7109375" style="1" customWidth="1"/>
    <col min="9231" max="9472" width="11.42578125" style="1"/>
    <col min="9473" max="9473" width="15.7109375" style="1" customWidth="1"/>
    <col min="9474" max="9474" width="3.7109375" style="1" customWidth="1"/>
    <col min="9475" max="9485" width="17.7109375" style="1" customWidth="1"/>
    <col min="9486" max="9486" width="3.7109375" style="1" customWidth="1"/>
    <col min="9487" max="9728" width="11.42578125" style="1"/>
    <col min="9729" max="9729" width="15.7109375" style="1" customWidth="1"/>
    <col min="9730" max="9730" width="3.7109375" style="1" customWidth="1"/>
    <col min="9731" max="9741" width="17.7109375" style="1" customWidth="1"/>
    <col min="9742" max="9742" width="3.7109375" style="1" customWidth="1"/>
    <col min="9743" max="9984" width="11.42578125" style="1"/>
    <col min="9985" max="9985" width="15.7109375" style="1" customWidth="1"/>
    <col min="9986" max="9986" width="3.7109375" style="1" customWidth="1"/>
    <col min="9987" max="9997" width="17.7109375" style="1" customWidth="1"/>
    <col min="9998" max="9998" width="3.7109375" style="1" customWidth="1"/>
    <col min="9999" max="10240" width="11.42578125" style="1"/>
    <col min="10241" max="10241" width="15.7109375" style="1" customWidth="1"/>
    <col min="10242" max="10242" width="3.7109375" style="1" customWidth="1"/>
    <col min="10243" max="10253" width="17.7109375" style="1" customWidth="1"/>
    <col min="10254" max="10254" width="3.7109375" style="1" customWidth="1"/>
    <col min="10255" max="10496" width="11.42578125" style="1"/>
    <col min="10497" max="10497" width="15.7109375" style="1" customWidth="1"/>
    <col min="10498" max="10498" width="3.7109375" style="1" customWidth="1"/>
    <col min="10499" max="10509" width="17.7109375" style="1" customWidth="1"/>
    <col min="10510" max="10510" width="3.7109375" style="1" customWidth="1"/>
    <col min="10511" max="10752" width="11.42578125" style="1"/>
    <col min="10753" max="10753" width="15.7109375" style="1" customWidth="1"/>
    <col min="10754" max="10754" width="3.7109375" style="1" customWidth="1"/>
    <col min="10755" max="10765" width="17.7109375" style="1" customWidth="1"/>
    <col min="10766" max="10766" width="3.7109375" style="1" customWidth="1"/>
    <col min="10767" max="11008" width="11.42578125" style="1"/>
    <col min="11009" max="11009" width="15.7109375" style="1" customWidth="1"/>
    <col min="11010" max="11010" width="3.7109375" style="1" customWidth="1"/>
    <col min="11011" max="11021" width="17.7109375" style="1" customWidth="1"/>
    <col min="11022" max="11022" width="3.7109375" style="1" customWidth="1"/>
    <col min="11023" max="11264" width="11.42578125" style="1"/>
    <col min="11265" max="11265" width="15.7109375" style="1" customWidth="1"/>
    <col min="11266" max="11266" width="3.7109375" style="1" customWidth="1"/>
    <col min="11267" max="11277" width="17.7109375" style="1" customWidth="1"/>
    <col min="11278" max="11278" width="3.7109375" style="1" customWidth="1"/>
    <col min="11279" max="11520" width="11.42578125" style="1"/>
    <col min="11521" max="11521" width="15.7109375" style="1" customWidth="1"/>
    <col min="11522" max="11522" width="3.7109375" style="1" customWidth="1"/>
    <col min="11523" max="11533" width="17.7109375" style="1" customWidth="1"/>
    <col min="11534" max="11534" width="3.7109375" style="1" customWidth="1"/>
    <col min="11535" max="11776" width="11.42578125" style="1"/>
    <col min="11777" max="11777" width="15.7109375" style="1" customWidth="1"/>
    <col min="11778" max="11778" width="3.7109375" style="1" customWidth="1"/>
    <col min="11779" max="11789" width="17.7109375" style="1" customWidth="1"/>
    <col min="11790" max="11790" width="3.7109375" style="1" customWidth="1"/>
    <col min="11791" max="12032" width="11.42578125" style="1"/>
    <col min="12033" max="12033" width="15.7109375" style="1" customWidth="1"/>
    <col min="12034" max="12034" width="3.7109375" style="1" customWidth="1"/>
    <col min="12035" max="12045" width="17.7109375" style="1" customWidth="1"/>
    <col min="12046" max="12046" width="3.7109375" style="1" customWidth="1"/>
    <col min="12047" max="12288" width="11.42578125" style="1"/>
    <col min="12289" max="12289" width="15.7109375" style="1" customWidth="1"/>
    <col min="12290" max="12290" width="3.7109375" style="1" customWidth="1"/>
    <col min="12291" max="12301" width="17.7109375" style="1" customWidth="1"/>
    <col min="12302" max="12302" width="3.7109375" style="1" customWidth="1"/>
    <col min="12303" max="12544" width="11.42578125" style="1"/>
    <col min="12545" max="12545" width="15.7109375" style="1" customWidth="1"/>
    <col min="12546" max="12546" width="3.7109375" style="1" customWidth="1"/>
    <col min="12547" max="12557" width="17.7109375" style="1" customWidth="1"/>
    <col min="12558" max="12558" width="3.7109375" style="1" customWidth="1"/>
    <col min="12559" max="12800" width="11.42578125" style="1"/>
    <col min="12801" max="12801" width="15.7109375" style="1" customWidth="1"/>
    <col min="12802" max="12802" width="3.7109375" style="1" customWidth="1"/>
    <col min="12803" max="12813" width="17.7109375" style="1" customWidth="1"/>
    <col min="12814" max="12814" width="3.7109375" style="1" customWidth="1"/>
    <col min="12815" max="13056" width="11.42578125" style="1"/>
    <col min="13057" max="13057" width="15.7109375" style="1" customWidth="1"/>
    <col min="13058" max="13058" width="3.7109375" style="1" customWidth="1"/>
    <col min="13059" max="13069" width="17.7109375" style="1" customWidth="1"/>
    <col min="13070" max="13070" width="3.7109375" style="1" customWidth="1"/>
    <col min="13071" max="13312" width="11.42578125" style="1"/>
    <col min="13313" max="13313" width="15.7109375" style="1" customWidth="1"/>
    <col min="13314" max="13314" width="3.7109375" style="1" customWidth="1"/>
    <col min="13315" max="13325" width="17.7109375" style="1" customWidth="1"/>
    <col min="13326" max="13326" width="3.7109375" style="1" customWidth="1"/>
    <col min="13327" max="13568" width="11.42578125" style="1"/>
    <col min="13569" max="13569" width="15.7109375" style="1" customWidth="1"/>
    <col min="13570" max="13570" width="3.7109375" style="1" customWidth="1"/>
    <col min="13571" max="13581" width="17.7109375" style="1" customWidth="1"/>
    <col min="13582" max="13582" width="3.7109375" style="1" customWidth="1"/>
    <col min="13583" max="13824" width="11.42578125" style="1"/>
    <col min="13825" max="13825" width="15.7109375" style="1" customWidth="1"/>
    <col min="13826" max="13826" width="3.7109375" style="1" customWidth="1"/>
    <col min="13827" max="13837" width="17.7109375" style="1" customWidth="1"/>
    <col min="13838" max="13838" width="3.7109375" style="1" customWidth="1"/>
    <col min="13839" max="14080" width="11.42578125" style="1"/>
    <col min="14081" max="14081" width="15.7109375" style="1" customWidth="1"/>
    <col min="14082" max="14082" width="3.7109375" style="1" customWidth="1"/>
    <col min="14083" max="14093" width="17.7109375" style="1" customWidth="1"/>
    <col min="14094" max="14094" width="3.7109375" style="1" customWidth="1"/>
    <col min="14095" max="14336" width="11.42578125" style="1"/>
    <col min="14337" max="14337" width="15.7109375" style="1" customWidth="1"/>
    <col min="14338" max="14338" width="3.7109375" style="1" customWidth="1"/>
    <col min="14339" max="14349" width="17.7109375" style="1" customWidth="1"/>
    <col min="14350" max="14350" width="3.7109375" style="1" customWidth="1"/>
    <col min="14351" max="14592" width="11.42578125" style="1"/>
    <col min="14593" max="14593" width="15.7109375" style="1" customWidth="1"/>
    <col min="14594" max="14594" width="3.7109375" style="1" customWidth="1"/>
    <col min="14595" max="14605" width="17.7109375" style="1" customWidth="1"/>
    <col min="14606" max="14606" width="3.7109375" style="1" customWidth="1"/>
    <col min="14607" max="14848" width="11.42578125" style="1"/>
    <col min="14849" max="14849" width="15.7109375" style="1" customWidth="1"/>
    <col min="14850" max="14850" width="3.7109375" style="1" customWidth="1"/>
    <col min="14851" max="14861" width="17.7109375" style="1" customWidth="1"/>
    <col min="14862" max="14862" width="3.7109375" style="1" customWidth="1"/>
    <col min="14863" max="15104" width="11.42578125" style="1"/>
    <col min="15105" max="15105" width="15.7109375" style="1" customWidth="1"/>
    <col min="15106" max="15106" width="3.7109375" style="1" customWidth="1"/>
    <col min="15107" max="15117" width="17.7109375" style="1" customWidth="1"/>
    <col min="15118" max="15118" width="3.7109375" style="1" customWidth="1"/>
    <col min="15119" max="15360" width="11.42578125" style="1"/>
    <col min="15361" max="15361" width="15.7109375" style="1" customWidth="1"/>
    <col min="15362" max="15362" width="3.7109375" style="1" customWidth="1"/>
    <col min="15363" max="15373" width="17.7109375" style="1" customWidth="1"/>
    <col min="15374" max="15374" width="3.7109375" style="1" customWidth="1"/>
    <col min="15375" max="15616" width="11.42578125" style="1"/>
    <col min="15617" max="15617" width="15.7109375" style="1" customWidth="1"/>
    <col min="15618" max="15618" width="3.7109375" style="1" customWidth="1"/>
    <col min="15619" max="15629" width="17.7109375" style="1" customWidth="1"/>
    <col min="15630" max="15630" width="3.7109375" style="1" customWidth="1"/>
    <col min="15631" max="15872" width="11.42578125" style="1"/>
    <col min="15873" max="15873" width="15.7109375" style="1" customWidth="1"/>
    <col min="15874" max="15874" width="3.7109375" style="1" customWidth="1"/>
    <col min="15875" max="15885" width="17.7109375" style="1" customWidth="1"/>
    <col min="15886" max="15886" width="3.7109375" style="1" customWidth="1"/>
    <col min="15887" max="16128" width="11.42578125" style="1"/>
    <col min="16129" max="16129" width="15.7109375" style="1" customWidth="1"/>
    <col min="16130" max="16130" width="3.7109375" style="1" customWidth="1"/>
    <col min="16131" max="16141" width="17.7109375" style="1" customWidth="1"/>
    <col min="16142" max="16142" width="3.7109375" style="1" customWidth="1"/>
    <col min="16143" max="16384" width="11.42578125" style="1"/>
  </cols>
  <sheetData>
    <row r="1" spans="2:19" ht="14.1" customHeight="1" thickBot="1"/>
    <row r="2" spans="2:19" ht="13.5" customHeight="1">
      <c r="B2" s="2" t="s">
        <v>96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  <c r="Q2" s="181"/>
    </row>
    <row r="3" spans="2:19" ht="13.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  <c r="P3" s="182"/>
      <c r="Q3" s="183"/>
      <c r="R3" s="184"/>
      <c r="S3" s="185"/>
    </row>
    <row r="4" spans="2:19" ht="13.5" customHeight="1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  <c r="P4" s="182"/>
    </row>
    <row r="5" spans="2:19" ht="13.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2:19" ht="13.5" customHeight="1">
      <c r="B6" s="186" t="s">
        <v>97</v>
      </c>
      <c r="C6" s="187"/>
      <c r="D6" s="187"/>
      <c r="E6" s="188"/>
      <c r="F6" s="188"/>
      <c r="G6" s="188"/>
      <c r="H6" s="14"/>
      <c r="I6" s="14"/>
      <c r="J6" s="14"/>
      <c r="K6" s="189" t="s">
        <v>2</v>
      </c>
      <c r="L6" s="190"/>
      <c r="M6" s="190"/>
      <c r="N6" s="191"/>
    </row>
    <row r="7" spans="2:19" ht="13.5" customHeight="1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182"/>
      <c r="P7" s="182"/>
      <c r="Q7" s="192"/>
      <c r="R7" s="193"/>
    </row>
    <row r="8" spans="2:19" ht="13.5" customHeight="1">
      <c r="B8" s="20"/>
      <c r="C8" s="21"/>
      <c r="D8" s="21"/>
      <c r="E8" s="21"/>
      <c r="F8" s="21"/>
      <c r="G8" s="21"/>
      <c r="H8" s="23"/>
      <c r="I8" s="23"/>
      <c r="J8" s="21"/>
      <c r="K8" s="21"/>
      <c r="L8" s="21"/>
      <c r="M8" s="24"/>
      <c r="N8" s="25"/>
    </row>
    <row r="9" spans="2:19" ht="13.5" customHeight="1">
      <c r="B9" s="20"/>
      <c r="C9" s="21"/>
      <c r="D9" s="21"/>
      <c r="E9" s="21"/>
      <c r="F9" s="21"/>
      <c r="G9" s="21"/>
      <c r="H9" s="194"/>
      <c r="I9" s="195"/>
      <c r="J9" s="28"/>
      <c r="K9" s="21"/>
      <c r="L9" s="21"/>
      <c r="M9" s="21"/>
      <c r="N9" s="25"/>
    </row>
    <row r="10" spans="2:19" ht="13.5" customHeight="1">
      <c r="B10" s="20"/>
      <c r="C10" s="21"/>
      <c r="D10" s="21"/>
      <c r="E10" s="21"/>
      <c r="F10" s="21"/>
      <c r="G10" s="21"/>
      <c r="H10" s="21"/>
      <c r="I10" s="29"/>
      <c r="J10" s="21"/>
      <c r="K10" s="21"/>
      <c r="L10" s="21"/>
      <c r="M10" s="21"/>
      <c r="N10" s="25"/>
    </row>
    <row r="11" spans="2:19" ht="13.5" customHeight="1">
      <c r="B11" s="20"/>
      <c r="C11" s="21"/>
      <c r="D11" s="21"/>
      <c r="E11" s="21"/>
      <c r="F11" s="21"/>
      <c r="G11" s="21"/>
      <c r="H11" s="30"/>
      <c r="I11" s="30"/>
      <c r="J11" s="21"/>
      <c r="K11" s="21"/>
      <c r="L11" s="21"/>
      <c r="M11" s="21"/>
      <c r="N11" s="25"/>
    </row>
    <row r="12" spans="2:19" ht="13.5" customHeight="1">
      <c r="B12" s="20"/>
      <c r="C12" s="21"/>
      <c r="D12" s="21"/>
      <c r="E12" s="21"/>
      <c r="F12" s="21"/>
      <c r="G12" s="21"/>
      <c r="H12" s="21"/>
      <c r="I12" s="196"/>
      <c r="J12" s="30"/>
      <c r="K12" s="21"/>
      <c r="L12" s="21"/>
      <c r="M12" s="28"/>
      <c r="N12" s="25"/>
    </row>
    <row r="13" spans="2:19" ht="13.5" customHeight="1">
      <c r="B13" s="20"/>
      <c r="C13" s="21"/>
      <c r="D13" s="21"/>
      <c r="E13" s="21"/>
      <c r="F13" s="21"/>
      <c r="G13" s="21"/>
      <c r="H13" s="21"/>
      <c r="I13" s="29"/>
      <c r="J13" s="30"/>
      <c r="K13" s="21"/>
      <c r="L13" s="21"/>
      <c r="M13" s="28"/>
      <c r="N13" s="25"/>
    </row>
    <row r="14" spans="2:19" ht="13.5" customHeight="1">
      <c r="B14" s="20"/>
      <c r="C14" s="21"/>
      <c r="D14" s="21"/>
      <c r="E14" s="21"/>
      <c r="F14" s="21"/>
      <c r="G14" s="21"/>
      <c r="H14" s="21"/>
      <c r="I14" s="29"/>
      <c r="J14" s="30"/>
      <c r="K14" s="21"/>
      <c r="L14" s="21"/>
      <c r="M14" s="28"/>
      <c r="N14" s="25"/>
    </row>
    <row r="15" spans="2:19" ht="13.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5"/>
    </row>
    <row r="16" spans="2:19" ht="13.5" customHeight="1">
      <c r="B16" s="20"/>
      <c r="C16" s="21"/>
      <c r="D16" s="21"/>
      <c r="E16" s="21"/>
      <c r="F16" s="21"/>
      <c r="G16" s="21"/>
      <c r="H16" s="21"/>
      <c r="I16" s="197"/>
      <c r="J16" s="21"/>
      <c r="K16" s="21"/>
      <c r="L16" s="21"/>
      <c r="M16" s="28"/>
      <c r="N16" s="25"/>
    </row>
    <row r="17" spans="1:15" ht="13.5" customHeight="1">
      <c r="B17" s="20"/>
      <c r="C17" s="21"/>
      <c r="D17" s="21"/>
      <c r="E17" s="21"/>
      <c r="F17" s="21"/>
      <c r="G17" s="21"/>
      <c r="H17" s="194"/>
      <c r="I17" s="198"/>
      <c r="J17" s="21"/>
      <c r="K17" s="194"/>
      <c r="L17" s="194"/>
      <c r="M17" s="199"/>
      <c r="N17" s="25"/>
    </row>
    <row r="18" spans="1:15" ht="13.5" customHeight="1">
      <c r="B18" s="20" t="s">
        <v>10</v>
      </c>
      <c r="C18" s="21"/>
      <c r="D18" s="21"/>
      <c r="E18" s="21"/>
      <c r="F18" s="21"/>
      <c r="G18" s="21"/>
      <c r="H18" s="194"/>
      <c r="I18" s="200"/>
      <c r="J18" s="21"/>
      <c r="K18" s="194"/>
      <c r="L18" s="194"/>
      <c r="M18" s="199"/>
      <c r="N18" s="25"/>
    </row>
    <row r="19" spans="1:15" ht="13.5" customHeight="1">
      <c r="B19" s="20"/>
      <c r="C19" s="21"/>
      <c r="D19" s="21"/>
      <c r="E19" s="21"/>
      <c r="F19" s="21"/>
      <c r="G19" s="21"/>
      <c r="H19" s="194"/>
      <c r="I19" s="200"/>
      <c r="J19" s="21"/>
      <c r="K19" s="194"/>
      <c r="L19" s="194"/>
      <c r="M19" s="199"/>
      <c r="N19" s="25"/>
    </row>
    <row r="20" spans="1:15" ht="13.5" customHeight="1">
      <c r="B20" s="20"/>
      <c r="C20" s="21"/>
      <c r="D20" s="21"/>
      <c r="E20" s="21"/>
      <c r="F20" s="21"/>
      <c r="G20" s="21"/>
      <c r="H20" s="194"/>
      <c r="I20" s="194"/>
      <c r="J20" s="21"/>
      <c r="K20" s="21"/>
      <c r="L20" s="21"/>
      <c r="M20" s="21"/>
      <c r="N20" s="25"/>
    </row>
    <row r="21" spans="1:15" ht="13.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5"/>
    </row>
    <row r="22" spans="1:15" ht="13.5" customHeight="1">
      <c r="B22" s="20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5"/>
    </row>
    <row r="23" spans="1:15" ht="13.5" customHeight="1">
      <c r="B23" s="20"/>
      <c r="C23" s="21"/>
      <c r="D23" s="21"/>
      <c r="E23" s="201"/>
      <c r="F23" s="201"/>
      <c r="G23" s="201"/>
      <c r="H23" s="201"/>
      <c r="I23" s="201"/>
      <c r="J23" s="201"/>
      <c r="K23" s="201"/>
      <c r="L23" s="201"/>
      <c r="M23" s="201"/>
      <c r="N23" s="25"/>
    </row>
    <row r="24" spans="1:15" ht="13.5" customHeight="1">
      <c r="B24" s="20"/>
      <c r="C24" s="21"/>
      <c r="D24" s="21"/>
      <c r="E24" s="201"/>
      <c r="F24" s="201"/>
      <c r="G24" s="201"/>
      <c r="H24" s="201"/>
      <c r="I24" s="201"/>
      <c r="J24" s="201"/>
      <c r="K24" s="201"/>
      <c r="L24" s="201"/>
      <c r="M24" s="201"/>
      <c r="N24" s="25"/>
      <c r="O24" s="110"/>
    </row>
    <row r="25" spans="1:15" ht="13.5" customHeight="1">
      <c r="B25" s="20"/>
      <c r="C25" s="21"/>
      <c r="D25" s="21"/>
      <c r="E25" s="201"/>
      <c r="F25" s="201"/>
      <c r="G25" s="201"/>
      <c r="H25" s="201"/>
      <c r="I25" s="201"/>
      <c r="J25" s="201"/>
      <c r="K25" s="201"/>
      <c r="L25" s="201"/>
      <c r="M25" s="201"/>
      <c r="N25" s="25"/>
    </row>
    <row r="26" spans="1:15" ht="13.5" customHeight="1">
      <c r="B26" s="20"/>
      <c r="C26" s="21"/>
      <c r="D26" s="21"/>
      <c r="E26" s="201"/>
      <c r="F26" s="201"/>
      <c r="G26" s="201"/>
      <c r="H26" s="201"/>
      <c r="I26" s="201"/>
      <c r="J26" s="201"/>
      <c r="K26" s="201"/>
      <c r="L26" s="201"/>
      <c r="M26" s="201"/>
      <c r="N26" s="25"/>
    </row>
    <row r="27" spans="1:15" ht="13.5" customHeight="1">
      <c r="B27" s="20"/>
      <c r="C27" s="21"/>
      <c r="D27" s="21"/>
      <c r="E27" s="201"/>
      <c r="F27" s="201"/>
      <c r="G27" s="201"/>
      <c r="H27" s="201"/>
      <c r="I27" s="201"/>
      <c r="J27" s="201"/>
      <c r="K27" s="201"/>
      <c r="L27" s="201"/>
      <c r="M27" s="201"/>
      <c r="N27" s="25"/>
    </row>
    <row r="28" spans="1:15" ht="13.5" customHeight="1">
      <c r="A28" s="181"/>
      <c r="B28" s="20"/>
      <c r="C28" s="21"/>
      <c r="D28" s="21"/>
      <c r="E28" s="201"/>
      <c r="F28" s="201"/>
      <c r="G28" s="201"/>
      <c r="H28" s="201"/>
      <c r="I28" s="201"/>
      <c r="J28" s="201"/>
      <c r="K28" s="201"/>
      <c r="L28" s="201"/>
      <c r="M28" s="201"/>
      <c r="N28" s="25"/>
    </row>
    <row r="29" spans="1:15" ht="13.5" customHeight="1">
      <c r="B29" s="20"/>
      <c r="C29" s="21"/>
      <c r="D29" s="21"/>
      <c r="E29" s="201"/>
      <c r="F29" s="201"/>
      <c r="G29" s="201"/>
      <c r="H29" s="201"/>
      <c r="I29" s="201"/>
      <c r="J29" s="201"/>
      <c r="K29" s="201"/>
      <c r="L29" s="201"/>
      <c r="M29" s="201"/>
      <c r="N29" s="25"/>
    </row>
    <row r="30" spans="1:15" ht="13.5" customHeight="1">
      <c r="A30" s="181"/>
      <c r="B30" s="20"/>
      <c r="C30" s="21"/>
      <c r="D30" s="21"/>
      <c r="E30" s="201"/>
      <c r="F30" s="201"/>
      <c r="G30" s="201"/>
      <c r="H30" s="201"/>
      <c r="I30" s="201"/>
      <c r="J30" s="201"/>
      <c r="K30" s="201"/>
      <c r="L30" s="201"/>
      <c r="M30" s="201"/>
      <c r="N30" s="25"/>
    </row>
    <row r="31" spans="1:15" ht="13.5" customHeight="1">
      <c r="A31" s="181"/>
      <c r="B31" s="20"/>
      <c r="C31" s="21"/>
      <c r="D31" s="21"/>
      <c r="E31" s="201"/>
      <c r="F31" s="201"/>
      <c r="G31" s="201"/>
      <c r="H31" s="201"/>
      <c r="I31" s="201"/>
      <c r="J31" s="201"/>
      <c r="K31" s="201"/>
      <c r="L31" s="201"/>
      <c r="M31" s="201"/>
      <c r="N31" s="25"/>
    </row>
    <row r="32" spans="1:15" ht="13.5" customHeight="1">
      <c r="A32" s="183"/>
      <c r="B32" s="20"/>
      <c r="C32" s="21"/>
      <c r="D32" s="21"/>
      <c r="E32" s="201"/>
      <c r="F32" s="201"/>
      <c r="G32" s="201"/>
      <c r="H32" s="201"/>
      <c r="I32" s="201"/>
      <c r="J32" s="201"/>
      <c r="K32" s="201"/>
      <c r="L32" s="201"/>
      <c r="M32" s="201"/>
      <c r="N32" s="25"/>
    </row>
    <row r="33" spans="1:15" ht="13.5" customHeight="1">
      <c r="A33" s="182"/>
      <c r="B33" s="20"/>
      <c r="C33" s="21"/>
      <c r="D33" s="21"/>
      <c r="E33" s="201"/>
      <c r="F33" s="201"/>
      <c r="G33" s="201"/>
      <c r="H33" s="201"/>
      <c r="I33" s="201"/>
      <c r="J33" s="201"/>
      <c r="K33" s="201"/>
      <c r="L33" s="201"/>
      <c r="M33" s="201"/>
      <c r="N33" s="25"/>
    </row>
    <row r="34" spans="1:15" ht="13.5" customHeight="1">
      <c r="A34" s="202"/>
      <c r="B34" s="20"/>
      <c r="C34" s="21"/>
      <c r="D34" s="21"/>
      <c r="E34" s="201"/>
      <c r="F34" s="201"/>
      <c r="G34" s="201"/>
      <c r="H34" s="201"/>
      <c r="I34" s="201"/>
      <c r="J34" s="201"/>
      <c r="K34" s="201"/>
      <c r="L34" s="201"/>
      <c r="M34" s="201"/>
      <c r="N34" s="25"/>
      <c r="O34" s="108"/>
    </row>
    <row r="35" spans="1:15" ht="13.5" customHeight="1">
      <c r="A35" s="202"/>
      <c r="B35" s="20"/>
      <c r="C35" s="21"/>
      <c r="D35" s="21"/>
      <c r="E35" s="201"/>
      <c r="F35" s="201"/>
      <c r="G35" s="201"/>
      <c r="H35" s="201"/>
      <c r="I35" s="201"/>
      <c r="J35" s="201"/>
      <c r="K35" s="201"/>
      <c r="L35" s="201"/>
      <c r="M35" s="201"/>
      <c r="N35" s="25"/>
      <c r="O35" s="108"/>
    </row>
    <row r="36" spans="1:15" ht="13.5" customHeight="1">
      <c r="A36" s="203"/>
      <c r="B36" s="20"/>
      <c r="C36" s="21"/>
      <c r="D36" s="21"/>
      <c r="E36" s="201"/>
      <c r="F36" s="201"/>
      <c r="G36" s="201"/>
      <c r="H36" s="201"/>
      <c r="I36" s="201"/>
      <c r="J36" s="201"/>
      <c r="K36" s="201"/>
      <c r="L36" s="201"/>
      <c r="M36" s="201"/>
      <c r="N36" s="25"/>
    </row>
    <row r="37" spans="1:15" ht="13.5" customHeight="1">
      <c r="A37" s="203"/>
      <c r="B37" s="20"/>
      <c r="C37" s="204" t="s">
        <v>98</v>
      </c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5"/>
    </row>
    <row r="38" spans="1:15" ht="13.5" customHeight="1">
      <c r="A38" s="203"/>
      <c r="B38" s="20"/>
      <c r="C38" s="205"/>
      <c r="D38" s="205"/>
      <c r="E38" s="205"/>
      <c r="F38" s="205"/>
      <c r="G38" s="205"/>
      <c r="H38" s="205"/>
      <c r="I38" s="205"/>
      <c r="J38" s="205"/>
      <c r="K38" s="205"/>
      <c r="L38" s="205"/>
      <c r="M38" s="205"/>
      <c r="N38" s="25"/>
    </row>
    <row r="39" spans="1:15" ht="13.5" customHeight="1">
      <c r="A39" s="202"/>
      <c r="B39" s="20"/>
      <c r="C39" s="205" t="s">
        <v>99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5"/>
      <c r="N39" s="25"/>
    </row>
    <row r="40" spans="1:15" ht="13.5" customHeight="1">
      <c r="A40" s="203"/>
      <c r="B40" s="20"/>
      <c r="C40" s="205" t="s">
        <v>100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5"/>
    </row>
    <row r="41" spans="1:15" ht="13.5" customHeight="1">
      <c r="A41" s="181"/>
      <c r="B41" s="20"/>
      <c r="C41" s="205" t="s">
        <v>101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5"/>
    </row>
    <row r="42" spans="1:15" ht="13.5" customHeight="1">
      <c r="A42" s="181"/>
      <c r="B42" s="20"/>
      <c r="C42" s="205" t="s">
        <v>102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5"/>
    </row>
    <row r="43" spans="1:15" ht="13.5" customHeight="1">
      <c r="A43" s="181"/>
      <c r="B43" s="20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5"/>
    </row>
    <row r="44" spans="1:15" ht="13.5" customHeight="1">
      <c r="A44" s="181"/>
      <c r="B44" s="20"/>
      <c r="C44" s="204" t="s">
        <v>103</v>
      </c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5"/>
    </row>
    <row r="45" spans="1:15" ht="13.5" customHeight="1">
      <c r="A45" s="181"/>
      <c r="B45" s="20"/>
      <c r="C45" s="206"/>
      <c r="D45" s="206"/>
      <c r="E45" s="206"/>
      <c r="F45" s="206"/>
      <c r="G45" s="206"/>
      <c r="H45" s="206"/>
      <c r="I45" s="206"/>
      <c r="J45" s="206"/>
      <c r="K45" s="206"/>
      <c r="L45" s="206"/>
      <c r="M45" s="206"/>
      <c r="N45" s="25"/>
    </row>
    <row r="46" spans="1:15" ht="13.5" customHeight="1">
      <c r="A46" s="203"/>
      <c r="B46" s="20"/>
      <c r="C46" s="206" t="s">
        <v>104</v>
      </c>
      <c r="D46" s="206"/>
      <c r="E46" s="206"/>
      <c r="F46" s="206"/>
      <c r="G46" s="206"/>
      <c r="H46" s="206"/>
      <c r="I46" s="206"/>
      <c r="J46" s="206"/>
      <c r="K46" s="206"/>
      <c r="L46" s="206"/>
      <c r="M46" s="206"/>
      <c r="N46" s="25"/>
    </row>
    <row r="47" spans="1:15" ht="13.5" customHeight="1">
      <c r="A47" s="202"/>
      <c r="B47" s="20"/>
      <c r="C47" s="206" t="s">
        <v>105</v>
      </c>
      <c r="D47" s="206"/>
      <c r="E47" s="206"/>
      <c r="F47" s="206"/>
      <c r="G47" s="206"/>
      <c r="H47" s="206"/>
      <c r="I47" s="206"/>
      <c r="J47" s="206"/>
      <c r="K47" s="206"/>
      <c r="L47" s="206"/>
      <c r="M47" s="206"/>
      <c r="N47" s="25"/>
    </row>
    <row r="48" spans="1:15" ht="13.5" customHeight="1">
      <c r="A48" s="202"/>
      <c r="B48" s="20"/>
      <c r="C48" s="206" t="s">
        <v>106</v>
      </c>
      <c r="D48" s="206"/>
      <c r="E48" s="206"/>
      <c r="F48" s="206"/>
      <c r="G48" s="206"/>
      <c r="H48" s="206"/>
      <c r="I48" s="206"/>
      <c r="J48" s="206"/>
      <c r="K48" s="206"/>
      <c r="L48" s="206"/>
      <c r="M48" s="206"/>
      <c r="N48" s="25"/>
    </row>
    <row r="49" spans="1:17" ht="13.5" customHeight="1">
      <c r="B49" s="20"/>
      <c r="C49" s="206" t="s">
        <v>107</v>
      </c>
      <c r="D49" s="206"/>
      <c r="E49" s="206"/>
      <c r="F49" s="206"/>
      <c r="G49" s="206"/>
      <c r="H49" s="206"/>
      <c r="I49" s="206"/>
      <c r="J49" s="206"/>
      <c r="K49" s="206"/>
      <c r="L49" s="206"/>
      <c r="M49" s="206"/>
      <c r="N49" s="25"/>
    </row>
    <row r="50" spans="1:17" ht="13.5" customHeight="1">
      <c r="B50" s="20"/>
      <c r="C50" s="206" t="s">
        <v>108</v>
      </c>
      <c r="D50" s="206"/>
      <c r="E50" s="206"/>
      <c r="F50" s="206"/>
      <c r="G50" s="206"/>
      <c r="H50" s="206"/>
      <c r="I50" s="206"/>
      <c r="J50" s="206"/>
      <c r="K50" s="206"/>
      <c r="L50" s="206"/>
      <c r="M50" s="206"/>
      <c r="N50" s="25"/>
    </row>
    <row r="51" spans="1:17" ht="13.5" customHeight="1">
      <c r="B51" s="20"/>
      <c r="C51" s="206"/>
      <c r="D51" s="206"/>
      <c r="E51" s="206"/>
      <c r="F51" s="206"/>
      <c r="G51" s="206"/>
      <c r="H51" s="206"/>
      <c r="I51" s="206"/>
      <c r="J51" s="206"/>
      <c r="K51" s="206"/>
      <c r="L51" s="206"/>
      <c r="M51" s="206"/>
      <c r="N51" s="25"/>
    </row>
    <row r="52" spans="1:17" ht="13.5" customHeight="1">
      <c r="B52" s="20"/>
      <c r="C52" s="204" t="s">
        <v>109</v>
      </c>
      <c r="D52" s="204"/>
      <c r="E52" s="204"/>
      <c r="F52" s="204"/>
      <c r="G52" s="204"/>
      <c r="H52" s="204"/>
      <c r="I52" s="204"/>
      <c r="J52" s="204"/>
      <c r="K52" s="204"/>
      <c r="L52" s="204"/>
      <c r="M52" s="204"/>
      <c r="N52" s="25"/>
    </row>
    <row r="53" spans="1:17" ht="13.5" customHeight="1">
      <c r="B53" s="20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5"/>
    </row>
    <row r="54" spans="1:17" ht="13.5" customHeight="1">
      <c r="B54" s="20"/>
      <c r="C54" s="206" t="s">
        <v>110</v>
      </c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5"/>
      <c r="O54" s="108"/>
    </row>
    <row r="55" spans="1:17" ht="13.5" customHeight="1">
      <c r="B55" s="20"/>
      <c r="C55" s="206" t="s">
        <v>111</v>
      </c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5"/>
      <c r="O55" s="108"/>
      <c r="P55" s="207"/>
      <c r="Q55" s="108"/>
    </row>
    <row r="56" spans="1:17" ht="13.5" customHeight="1">
      <c r="B56" s="20"/>
      <c r="C56" s="206" t="s">
        <v>112</v>
      </c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5"/>
    </row>
    <row r="57" spans="1:17" ht="13.5" customHeight="1">
      <c r="B57" s="20"/>
      <c r="C57" s="206" t="s">
        <v>113</v>
      </c>
      <c r="D57" s="206"/>
      <c r="E57" s="206"/>
      <c r="F57" s="206"/>
      <c r="G57" s="206"/>
      <c r="H57" s="206"/>
      <c r="I57" s="206"/>
      <c r="J57" s="206"/>
      <c r="K57" s="206"/>
      <c r="L57" s="206"/>
      <c r="M57" s="206"/>
      <c r="N57" s="25"/>
    </row>
    <row r="58" spans="1:17" ht="13.5" customHeight="1">
      <c r="B58" s="20"/>
      <c r="C58" s="206" t="s">
        <v>114</v>
      </c>
      <c r="D58" s="206"/>
      <c r="E58" s="206"/>
      <c r="F58" s="206"/>
      <c r="G58" s="206"/>
      <c r="H58" s="206"/>
      <c r="I58" s="206"/>
      <c r="J58" s="206"/>
      <c r="K58" s="206"/>
      <c r="L58" s="206"/>
      <c r="M58" s="206"/>
      <c r="N58" s="25"/>
    </row>
    <row r="59" spans="1:17" ht="13.5" customHeight="1">
      <c r="A59" s="104"/>
      <c r="B59" s="20"/>
      <c r="C59" s="206" t="s">
        <v>115</v>
      </c>
      <c r="D59" s="206"/>
      <c r="E59" s="206"/>
      <c r="F59" s="206"/>
      <c r="G59" s="206"/>
      <c r="H59" s="206"/>
      <c r="I59" s="206"/>
      <c r="J59" s="206"/>
      <c r="K59" s="206"/>
      <c r="L59" s="206"/>
      <c r="M59" s="206"/>
      <c r="N59" s="25"/>
      <c r="O59" s="104"/>
    </row>
    <row r="60" spans="1:17" ht="13.5" customHeight="1">
      <c r="A60" s="104"/>
      <c r="B60" s="20"/>
      <c r="C60" s="204"/>
      <c r="D60" s="204"/>
      <c r="E60" s="204"/>
      <c r="F60" s="204"/>
      <c r="G60" s="204"/>
      <c r="H60" s="204"/>
      <c r="I60" s="204"/>
      <c r="J60" s="204"/>
      <c r="K60" s="204"/>
      <c r="L60" s="204"/>
      <c r="M60" s="204"/>
      <c r="N60" s="25"/>
      <c r="O60" s="104"/>
    </row>
    <row r="61" spans="1:17" ht="13.5" customHeight="1">
      <c r="B61" s="20"/>
      <c r="C61" s="204" t="s">
        <v>116</v>
      </c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5"/>
      <c r="O61" s="104"/>
    </row>
    <row r="62" spans="1:17" ht="13.5" customHeight="1">
      <c r="A62" s="104"/>
      <c r="B62" s="20"/>
      <c r="C62" s="206"/>
      <c r="D62" s="206"/>
      <c r="E62" s="206"/>
      <c r="F62" s="206"/>
      <c r="G62" s="206"/>
      <c r="H62" s="206"/>
      <c r="I62" s="206"/>
      <c r="J62" s="206"/>
      <c r="K62" s="206"/>
      <c r="L62" s="206"/>
      <c r="M62" s="206"/>
      <c r="N62" s="25"/>
    </row>
    <row r="63" spans="1:17" ht="13.5" customHeight="1">
      <c r="A63" s="104"/>
      <c r="B63" s="20"/>
      <c r="C63" s="206" t="s">
        <v>104</v>
      </c>
      <c r="D63" s="206"/>
      <c r="E63" s="206"/>
      <c r="F63" s="206"/>
      <c r="G63" s="206"/>
      <c r="H63" s="206"/>
      <c r="I63" s="206"/>
      <c r="J63" s="206"/>
      <c r="K63" s="206"/>
      <c r="L63" s="206"/>
      <c r="M63" s="206"/>
      <c r="N63" s="25"/>
    </row>
    <row r="64" spans="1:17" ht="13.5" customHeight="1">
      <c r="A64" s="104"/>
      <c r="B64" s="20"/>
      <c r="C64" s="206" t="s">
        <v>117</v>
      </c>
      <c r="D64" s="206"/>
      <c r="E64" s="206"/>
      <c r="F64" s="206"/>
      <c r="G64" s="206"/>
      <c r="H64" s="206"/>
      <c r="I64" s="206"/>
      <c r="J64" s="206"/>
      <c r="K64" s="206"/>
      <c r="L64" s="206"/>
      <c r="M64" s="206"/>
      <c r="N64" s="25"/>
    </row>
    <row r="65" spans="1:14" ht="13.5" customHeight="1">
      <c r="A65" s="104"/>
      <c r="B65" s="20"/>
      <c r="C65" s="206" t="s">
        <v>118</v>
      </c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5"/>
    </row>
    <row r="66" spans="1:14" ht="13.5" customHeight="1">
      <c r="A66" s="104"/>
      <c r="B66" s="20"/>
      <c r="C66" s="206" t="s">
        <v>119</v>
      </c>
      <c r="D66" s="209"/>
      <c r="E66" s="209"/>
      <c r="F66" s="209"/>
      <c r="G66" s="209"/>
      <c r="H66" s="209"/>
      <c r="I66" s="209"/>
      <c r="J66" s="209"/>
      <c r="K66" s="209"/>
      <c r="L66" s="209"/>
      <c r="M66" s="209"/>
      <c r="N66" s="25"/>
    </row>
    <row r="67" spans="1:14" ht="13.5" customHeight="1">
      <c r="A67" s="104"/>
      <c r="B67" s="20"/>
      <c r="C67" s="206" t="s">
        <v>120</v>
      </c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5"/>
    </row>
    <row r="68" spans="1:14" ht="13.5" customHeight="1">
      <c r="A68" s="104"/>
      <c r="B68" s="20"/>
      <c r="C68" s="206" t="s">
        <v>121</v>
      </c>
      <c r="D68" s="209"/>
      <c r="E68" s="209"/>
      <c r="F68" s="209"/>
      <c r="G68" s="209"/>
      <c r="H68" s="209"/>
      <c r="I68" s="209"/>
      <c r="J68" s="209"/>
      <c r="K68" s="209"/>
      <c r="L68" s="209"/>
      <c r="M68" s="209"/>
      <c r="N68" s="25"/>
    </row>
    <row r="69" spans="1:14" ht="13.5" customHeight="1">
      <c r="A69" s="104"/>
      <c r="B69" s="20"/>
      <c r="C69" s="206"/>
      <c r="D69" s="206"/>
      <c r="E69" s="206"/>
      <c r="F69" s="206"/>
      <c r="G69" s="206"/>
      <c r="H69" s="206"/>
      <c r="I69" s="206"/>
      <c r="J69" s="206"/>
      <c r="K69" s="206"/>
      <c r="L69" s="206"/>
      <c r="M69" s="206"/>
      <c r="N69" s="25"/>
    </row>
    <row r="70" spans="1:14" ht="13.5" customHeight="1">
      <c r="A70" s="104"/>
      <c r="B70" s="20"/>
      <c r="C70" s="206"/>
      <c r="D70" s="206"/>
      <c r="E70" s="206"/>
      <c r="F70" s="206"/>
      <c r="G70" s="206"/>
      <c r="H70" s="206"/>
      <c r="I70" s="206"/>
      <c r="J70" s="206"/>
      <c r="K70" s="206"/>
      <c r="L70" s="206"/>
      <c r="M70" s="206"/>
      <c r="N70" s="25"/>
    </row>
    <row r="71" spans="1:14" ht="13.5" customHeight="1">
      <c r="A71" s="104"/>
      <c r="B71" s="20"/>
      <c r="C71" s="206"/>
      <c r="D71" s="206"/>
      <c r="E71" s="206"/>
      <c r="F71" s="206"/>
      <c r="G71" s="206"/>
      <c r="H71" s="206"/>
      <c r="I71" s="206"/>
      <c r="J71" s="206"/>
      <c r="K71" s="206"/>
      <c r="L71" s="206"/>
      <c r="M71" s="206"/>
      <c r="N71" s="25"/>
    </row>
    <row r="72" spans="1:14" ht="13.5" customHeight="1">
      <c r="A72" s="104"/>
      <c r="B72" s="20"/>
      <c r="C72" s="206"/>
      <c r="D72" s="206"/>
      <c r="E72" s="206"/>
      <c r="F72" s="206"/>
      <c r="G72" s="206"/>
      <c r="H72" s="206"/>
      <c r="I72" s="206"/>
      <c r="J72" s="206"/>
      <c r="K72" s="206"/>
      <c r="L72" s="206"/>
      <c r="M72" s="206"/>
      <c r="N72" s="25"/>
    </row>
    <row r="73" spans="1:14" ht="13.5" customHeight="1">
      <c r="A73" s="104"/>
      <c r="B73" s="20"/>
      <c r="C73" s="206"/>
      <c r="D73" s="206"/>
      <c r="E73" s="206"/>
      <c r="F73" s="206"/>
      <c r="G73" s="206"/>
      <c r="H73" s="206"/>
      <c r="I73" s="206"/>
      <c r="J73" s="206"/>
      <c r="K73" s="206"/>
      <c r="L73" s="206"/>
      <c r="M73" s="206"/>
      <c r="N73" s="25"/>
    </row>
    <row r="74" spans="1:14" ht="13.5" customHeight="1">
      <c r="B74" s="20"/>
      <c r="C74" s="206"/>
      <c r="D74" s="206"/>
      <c r="E74" s="206"/>
      <c r="F74" s="206"/>
      <c r="G74" s="206"/>
      <c r="H74" s="206"/>
      <c r="I74" s="206"/>
      <c r="J74" s="206"/>
      <c r="K74" s="206"/>
      <c r="L74" s="206"/>
      <c r="M74" s="206"/>
      <c r="N74" s="25"/>
    </row>
    <row r="75" spans="1:14" ht="13.5" customHeight="1">
      <c r="B75" s="20"/>
      <c r="C75" s="206"/>
      <c r="D75" s="206"/>
      <c r="E75" s="206"/>
      <c r="F75" s="206"/>
      <c r="G75" s="206"/>
      <c r="H75" s="206"/>
      <c r="I75" s="206"/>
      <c r="J75" s="206"/>
      <c r="K75" s="206"/>
      <c r="L75" s="206"/>
      <c r="M75" s="206"/>
      <c r="N75" s="25"/>
    </row>
    <row r="76" spans="1:14" ht="13.5" customHeight="1">
      <c r="B76" s="20"/>
      <c r="C76" s="206"/>
      <c r="D76" s="206"/>
      <c r="E76" s="206"/>
      <c r="F76" s="206"/>
      <c r="G76" s="206"/>
      <c r="H76" s="206"/>
      <c r="I76" s="206"/>
      <c r="J76" s="206"/>
      <c r="K76" s="206"/>
      <c r="L76" s="206"/>
      <c r="M76" s="206"/>
      <c r="N76" s="25"/>
    </row>
    <row r="77" spans="1:14" ht="13.5" customHeight="1">
      <c r="B77" s="20"/>
      <c r="C77" s="209"/>
      <c r="D77" s="209"/>
      <c r="E77" s="209"/>
      <c r="F77" s="209"/>
      <c r="G77" s="209"/>
      <c r="H77" s="209"/>
      <c r="I77" s="209"/>
      <c r="J77" s="209"/>
      <c r="K77" s="209"/>
      <c r="L77" s="209"/>
      <c r="M77" s="209"/>
      <c r="N77" s="25"/>
    </row>
    <row r="78" spans="1:14" ht="13.5" customHeight="1">
      <c r="B78" s="20"/>
      <c r="C78" s="209"/>
      <c r="D78" s="209"/>
      <c r="E78" s="209"/>
      <c r="F78" s="209"/>
      <c r="G78" s="209"/>
      <c r="H78" s="209"/>
      <c r="I78" s="209"/>
      <c r="J78" s="209"/>
      <c r="K78" s="209"/>
      <c r="L78" s="209"/>
      <c r="M78" s="209"/>
      <c r="N78" s="25"/>
    </row>
    <row r="79" spans="1:14" ht="13.5" customHeight="1">
      <c r="B79" s="20"/>
      <c r="C79" s="209"/>
      <c r="D79" s="209"/>
      <c r="E79" s="209"/>
      <c r="F79" s="209"/>
      <c r="G79" s="209"/>
      <c r="H79" s="209"/>
      <c r="I79" s="209"/>
      <c r="J79" s="209"/>
      <c r="K79" s="209"/>
      <c r="L79" s="209"/>
      <c r="M79" s="209"/>
      <c r="N79" s="25"/>
    </row>
    <row r="80" spans="1:14" ht="13.5" customHeight="1">
      <c r="B80" s="20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5"/>
    </row>
    <row r="81" spans="1:14" ht="13.5" customHeight="1">
      <c r="B81" s="210" t="s">
        <v>122</v>
      </c>
      <c r="C81" s="190"/>
      <c r="D81" s="190"/>
      <c r="E81" s="190"/>
      <c r="F81" s="190"/>
      <c r="G81" s="190"/>
      <c r="H81" s="190"/>
      <c r="I81" s="190"/>
      <c r="J81" s="190"/>
      <c r="K81" s="190"/>
      <c r="L81" s="190"/>
      <c r="M81" s="190"/>
      <c r="N81" s="191"/>
    </row>
    <row r="82" spans="1:14" ht="13.5" customHeight="1">
      <c r="B82" s="20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5"/>
    </row>
    <row r="83" spans="1:14" ht="13.5" customHeight="1">
      <c r="B83" s="20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5"/>
    </row>
    <row r="84" spans="1:14" ht="13.5" customHeight="1">
      <c r="B84" s="20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5"/>
    </row>
    <row r="85" spans="1:14" ht="13.5" customHeight="1">
      <c r="B85" s="20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5"/>
    </row>
    <row r="86" spans="1:14" ht="13.5" customHeight="1">
      <c r="A86" s="181"/>
      <c r="B86" s="20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5"/>
    </row>
    <row r="87" spans="1:14" ht="13.5" customHeight="1">
      <c r="A87" s="181"/>
      <c r="B87" s="20"/>
      <c r="C87" s="21"/>
      <c r="D87" s="21"/>
      <c r="E87" s="21"/>
      <c r="F87" s="21"/>
      <c r="G87" s="21"/>
      <c r="H87" s="21"/>
      <c r="I87" s="21"/>
      <c r="J87" s="201"/>
      <c r="K87" s="201"/>
      <c r="L87" s="201"/>
      <c r="M87" s="21"/>
      <c r="N87" s="25"/>
    </row>
    <row r="88" spans="1:14" ht="13.5" customHeight="1">
      <c r="A88" s="181"/>
      <c r="B88" s="20"/>
      <c r="C88" s="21"/>
      <c r="D88" s="21"/>
      <c r="E88" s="21"/>
      <c r="F88" s="21"/>
      <c r="G88" s="21"/>
      <c r="H88" s="21"/>
      <c r="I88" s="21"/>
      <c r="J88" s="201"/>
      <c r="K88" s="201"/>
      <c r="L88" s="201"/>
      <c r="M88" s="21"/>
      <c r="N88" s="25"/>
    </row>
    <row r="89" spans="1:14" ht="13.5" customHeight="1">
      <c r="B89" s="20"/>
      <c r="C89" s="21"/>
      <c r="D89" s="21"/>
      <c r="E89" s="21"/>
      <c r="F89" s="21"/>
      <c r="G89" s="21"/>
      <c r="H89" s="21"/>
      <c r="I89" s="21"/>
      <c r="J89" s="201"/>
      <c r="K89" s="201"/>
      <c r="L89" s="201"/>
      <c r="M89" s="21"/>
      <c r="N89" s="25"/>
    </row>
    <row r="90" spans="1:14" ht="13.5" customHeight="1">
      <c r="B90" s="20"/>
      <c r="C90" s="21"/>
      <c r="D90" s="21"/>
      <c r="E90" s="21"/>
      <c r="F90" s="21"/>
      <c r="G90" s="21"/>
      <c r="H90" s="21"/>
      <c r="I90" s="21"/>
      <c r="J90" s="201"/>
      <c r="K90" s="201"/>
      <c r="L90" s="201"/>
      <c r="M90" s="21"/>
      <c r="N90" s="25"/>
    </row>
    <row r="91" spans="1:14" ht="13.5" customHeight="1">
      <c r="B91" s="20"/>
      <c r="C91" s="21"/>
      <c r="D91" s="21"/>
      <c r="E91" s="21"/>
      <c r="F91" s="21"/>
      <c r="G91" s="21"/>
      <c r="H91" s="21"/>
      <c r="I91" s="21"/>
      <c r="J91" s="201"/>
      <c r="K91" s="201"/>
      <c r="L91" s="201"/>
      <c r="M91" s="21"/>
      <c r="N91" s="25"/>
    </row>
    <row r="92" spans="1:14" ht="13.5" customHeight="1">
      <c r="B92" s="20"/>
      <c r="C92" s="21"/>
      <c r="D92" s="21"/>
      <c r="E92" s="21"/>
      <c r="F92" s="21"/>
      <c r="G92" s="21"/>
      <c r="H92" s="21"/>
      <c r="I92" s="21"/>
      <c r="J92" s="201"/>
      <c r="K92" s="201"/>
      <c r="L92" s="201"/>
      <c r="M92" s="21"/>
      <c r="N92" s="25"/>
    </row>
    <row r="93" spans="1:14" ht="13.5" customHeight="1">
      <c r="B93" s="20"/>
      <c r="C93" s="21"/>
      <c r="D93" s="21"/>
      <c r="E93" s="21"/>
      <c r="F93" s="21"/>
      <c r="G93" s="21"/>
      <c r="H93" s="21"/>
      <c r="I93" s="21"/>
      <c r="J93" s="201"/>
      <c r="K93" s="201"/>
      <c r="L93" s="201"/>
      <c r="M93" s="21"/>
      <c r="N93" s="25"/>
    </row>
    <row r="94" spans="1:14" ht="13.5" customHeight="1">
      <c r="B94" s="20"/>
      <c r="C94" s="21"/>
      <c r="D94" s="21"/>
      <c r="E94" s="21"/>
      <c r="F94" s="21"/>
      <c r="G94" s="21"/>
      <c r="H94" s="21"/>
      <c r="I94" s="21"/>
      <c r="J94" s="201"/>
      <c r="K94" s="201"/>
      <c r="L94" s="201"/>
      <c r="M94" s="21"/>
      <c r="N94" s="25"/>
    </row>
    <row r="95" spans="1:14" ht="13.5" customHeight="1" thickBot="1">
      <c r="B95" s="211"/>
      <c r="C95" s="212"/>
      <c r="D95" s="212"/>
      <c r="E95" s="212"/>
      <c r="F95" s="212"/>
      <c r="G95" s="212"/>
      <c r="H95" s="212"/>
      <c r="I95" s="212"/>
      <c r="J95" s="213"/>
      <c r="K95" s="213"/>
      <c r="L95" s="213"/>
      <c r="M95" s="212"/>
      <c r="N95" s="214"/>
    </row>
    <row r="96" spans="1:14" ht="13.5" customHeight="1">
      <c r="J96" s="215"/>
      <c r="K96" s="215"/>
      <c r="L96" s="215"/>
    </row>
    <row r="97" spans="10:12" ht="13.5" customHeight="1">
      <c r="J97" s="215"/>
      <c r="K97" s="215"/>
      <c r="L97" s="215"/>
    </row>
    <row r="98" spans="10:12" ht="13.5" customHeight="1">
      <c r="J98" s="215"/>
      <c r="K98" s="215"/>
      <c r="L98" s="215"/>
    </row>
    <row r="99" spans="10:12" ht="13.5" customHeight="1">
      <c r="J99" s="215"/>
      <c r="K99" s="215"/>
      <c r="L99" s="215"/>
    </row>
    <row r="100" spans="10:12" ht="13.5" customHeight="1">
      <c r="J100" s="215"/>
      <c r="K100" s="215"/>
      <c r="L100" s="215"/>
    </row>
    <row r="101" spans="10:12" ht="13.5" customHeight="1">
      <c r="J101" s="215"/>
      <c r="K101" s="215"/>
      <c r="L101" s="215"/>
    </row>
    <row r="102" spans="10:12" ht="13.5" customHeight="1">
      <c r="J102" s="215"/>
      <c r="K102" s="215"/>
      <c r="L102" s="215"/>
    </row>
    <row r="103" spans="10:12" ht="13.5" customHeight="1">
      <c r="J103" s="215"/>
      <c r="K103" s="215"/>
      <c r="L103" s="215"/>
    </row>
    <row r="104" spans="10:12" ht="13.5" customHeight="1">
      <c r="J104" s="215"/>
      <c r="K104" s="215"/>
      <c r="L104" s="215"/>
    </row>
    <row r="105" spans="10:12" ht="13.5" customHeight="1">
      <c r="J105" s="215"/>
      <c r="K105" s="215"/>
      <c r="L105" s="215"/>
    </row>
    <row r="106" spans="10:12" ht="13.5" customHeight="1">
      <c r="J106" s="215"/>
      <c r="K106" s="215"/>
      <c r="L106" s="215"/>
    </row>
    <row r="107" spans="10:12" ht="13.5" customHeight="1"/>
    <row r="108" spans="10:12" ht="13.5" customHeight="1"/>
    <row r="109" spans="10:12" ht="13.5" customHeight="1"/>
    <row r="110" spans="10:12" ht="13.5" customHeight="1"/>
    <row r="111" spans="10:12" ht="13.5" customHeight="1"/>
    <row r="112" spans="10:12" ht="13.5" customHeight="1"/>
    <row r="113" spans="11:35" ht="13.5" customHeight="1"/>
    <row r="114" spans="11:35" ht="13.5" customHeight="1"/>
    <row r="115" spans="11:35" ht="13.5" customHeight="1"/>
    <row r="116" spans="11:35" ht="13.5" customHeight="1"/>
    <row r="117" spans="11:35" ht="13.5" customHeight="1"/>
    <row r="118" spans="11:35" ht="13.5" customHeight="1"/>
    <row r="119" spans="11:35" ht="13.5" customHeight="1"/>
    <row r="120" spans="11:35" ht="13.5" customHeight="1"/>
    <row r="121" spans="11:35" ht="13.5" customHeight="1"/>
    <row r="122" spans="11:35" ht="13.5" customHeight="1"/>
    <row r="123" spans="11:35" ht="13.5" customHeight="1"/>
    <row r="124" spans="11:35" ht="13.5" customHeight="1">
      <c r="AI124" s="104"/>
    </row>
    <row r="125" spans="11:35" ht="13.5" customHeight="1"/>
    <row r="126" spans="11:35" ht="13.5" customHeight="1">
      <c r="K126" s="216"/>
      <c r="L126" s="216"/>
    </row>
    <row r="127" spans="11:35" ht="13.5" customHeight="1"/>
    <row r="128" spans="11:35" ht="13.5" customHeight="1"/>
    <row r="129" spans="6:15" ht="13.5" customHeight="1"/>
    <row r="130" spans="6:15" ht="13.5" customHeight="1"/>
    <row r="131" spans="6:15" ht="13.5" customHeight="1">
      <c r="M131" s="104"/>
    </row>
    <row r="132" spans="6:15" ht="13.5" customHeight="1">
      <c r="I132" s="215"/>
      <c r="J132" s="215"/>
      <c r="K132" s="215"/>
      <c r="L132" s="215"/>
      <c r="M132" s="217"/>
    </row>
    <row r="133" spans="6:15" ht="13.5" customHeight="1">
      <c r="I133" s="215"/>
      <c r="J133" s="215"/>
      <c r="K133" s="215"/>
      <c r="L133" s="215"/>
      <c r="M133" s="217"/>
      <c r="O133" s="104"/>
    </row>
    <row r="134" spans="6:15" ht="13.5" customHeight="1">
      <c r="I134" s="215"/>
      <c r="J134" s="215"/>
      <c r="K134" s="215"/>
      <c r="L134" s="215"/>
      <c r="M134" s="217"/>
    </row>
    <row r="135" spans="6:15" ht="13.5" customHeight="1">
      <c r="F135" s="104"/>
      <c r="I135" s="215"/>
      <c r="J135" s="215"/>
      <c r="K135" s="215"/>
      <c r="L135" s="215"/>
      <c r="M135" s="217"/>
    </row>
    <row r="136" spans="6:15" ht="13.5" customHeight="1">
      <c r="I136" s="215"/>
      <c r="J136" s="215"/>
      <c r="K136" s="215"/>
      <c r="L136" s="215"/>
      <c r="M136" s="217"/>
    </row>
    <row r="137" spans="6:15" ht="13.5" customHeight="1">
      <c r="I137" s="215"/>
      <c r="J137" s="215"/>
      <c r="K137" s="215"/>
      <c r="L137" s="215"/>
      <c r="M137" s="217"/>
    </row>
    <row r="138" spans="6:15" ht="13.5" customHeight="1">
      <c r="I138" s="215"/>
      <c r="J138" s="215"/>
      <c r="K138" s="215"/>
      <c r="L138" s="215"/>
      <c r="M138" s="217"/>
    </row>
    <row r="139" spans="6:15" ht="13.5" customHeight="1">
      <c r="I139" s="215"/>
      <c r="J139" s="215"/>
      <c r="K139" s="215"/>
      <c r="L139" s="215"/>
      <c r="M139" s="217"/>
    </row>
    <row r="140" spans="6:15" ht="13.5" customHeight="1">
      <c r="I140" s="215"/>
      <c r="J140" s="215"/>
      <c r="K140" s="215"/>
      <c r="L140" s="215"/>
      <c r="M140" s="217"/>
    </row>
    <row r="141" spans="6:15" ht="13.5" customHeight="1">
      <c r="I141" s="215"/>
      <c r="J141" s="215"/>
      <c r="K141" s="215"/>
      <c r="L141" s="215"/>
      <c r="M141" s="217"/>
    </row>
    <row r="142" spans="6:15" ht="13.5" customHeight="1">
      <c r="I142" s="215"/>
      <c r="J142" s="215"/>
      <c r="K142" s="215"/>
      <c r="L142" s="215"/>
      <c r="M142" s="217"/>
    </row>
    <row r="143" spans="6:15" ht="13.5" customHeight="1">
      <c r="I143" s="215"/>
      <c r="J143" s="215"/>
      <c r="K143" s="215"/>
      <c r="L143" s="215"/>
      <c r="M143" s="217"/>
    </row>
    <row r="144" spans="6:15" ht="13.5" customHeight="1">
      <c r="I144" s="62"/>
      <c r="J144" s="62"/>
      <c r="K144" s="62"/>
      <c r="L144" s="62"/>
      <c r="M144" s="217"/>
    </row>
    <row r="145" spans="13:13" ht="13.5" customHeight="1">
      <c r="M145" s="104"/>
    </row>
    <row r="146" spans="13:13" ht="14.1" customHeight="1">
      <c r="M146" s="104"/>
    </row>
    <row r="147" spans="13:13" ht="14.1" customHeight="1">
      <c r="M147" s="104"/>
    </row>
    <row r="148" spans="13:13" ht="14.1" customHeight="1">
      <c r="M148" s="104"/>
    </row>
    <row r="149" spans="13:13" ht="14.1" customHeight="1">
      <c r="M149" s="104"/>
    </row>
    <row r="150" spans="13:13" ht="14.1" customHeight="1">
      <c r="M150" s="104"/>
    </row>
    <row r="151" spans="13:13" ht="14.1" customHeight="1">
      <c r="M151" s="104"/>
    </row>
    <row r="152" spans="13:13" ht="14.1" customHeight="1">
      <c r="M152" s="104"/>
    </row>
    <row r="153" spans="13:13" ht="14.1" customHeight="1">
      <c r="M153" s="104"/>
    </row>
    <row r="154" spans="13:13" ht="14.1" customHeight="1">
      <c r="M154" s="104"/>
    </row>
    <row r="155" spans="13:13" ht="14.1" customHeight="1">
      <c r="M155" s="104"/>
    </row>
    <row r="156" spans="13:13" ht="14.1" customHeight="1">
      <c r="M156" s="104"/>
    </row>
    <row r="157" spans="13:13" ht="14.1" customHeight="1">
      <c r="M157" s="104"/>
    </row>
    <row r="158" spans="13:13" ht="14.1" customHeight="1">
      <c r="M158" s="104"/>
    </row>
    <row r="159" spans="13:13" ht="14.1" customHeight="1">
      <c r="M159" s="104"/>
    </row>
    <row r="160" spans="13:13" ht="14.1" customHeight="1">
      <c r="M160" s="104"/>
    </row>
    <row r="161" spans="13:13" ht="14.1" customHeight="1">
      <c r="M161" s="104"/>
    </row>
    <row r="162" spans="13:13" ht="14.1" customHeight="1">
      <c r="M162" s="104"/>
    </row>
    <row r="163" spans="13:13" ht="14.1" customHeight="1">
      <c r="M163" s="104"/>
    </row>
    <row r="164" spans="13:13" ht="14.1" customHeight="1">
      <c r="M164" s="104"/>
    </row>
    <row r="165" spans="13:13" ht="14.1" customHeight="1">
      <c r="M165" s="104"/>
    </row>
  </sheetData>
  <mergeCells count="10">
    <mergeCell ref="C60:M60"/>
    <mergeCell ref="C61:M61"/>
    <mergeCell ref="B81:N81"/>
    <mergeCell ref="K126:L126"/>
    <mergeCell ref="B2:N5"/>
    <mergeCell ref="B6:G6"/>
    <mergeCell ref="K6:N6"/>
    <mergeCell ref="C37:M37"/>
    <mergeCell ref="C44:M44"/>
    <mergeCell ref="C52:M52"/>
  </mergeCells>
  <printOptions horizontalCentered="1"/>
  <pageMargins left="0.7" right="0.7" top="0.75" bottom="0.75" header="0.3" footer="0.3"/>
  <pageSetup paperSize="9" scale="38" orientation="portrait" r:id="rId1"/>
  <headerFooter alignWithMargins="0">
    <oddFooter>&amp;LADME&amp;CAGOSTO 2012&amp;RDNC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Mensual Agosto</vt:lpstr>
      <vt:lpstr>Mensual Agosto (cont.)</vt:lpstr>
      <vt:lpstr>'Mensual Agosto'!Área_de_impresión</vt:lpstr>
      <vt:lpstr>'Mensual Agosto (cont.)'!Área_de_impresión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Oroño</dc:creator>
  <cp:lastModifiedBy>Diego Oroño</cp:lastModifiedBy>
  <dcterms:created xsi:type="dcterms:W3CDTF">2012-09-07T18:39:59Z</dcterms:created>
  <dcterms:modified xsi:type="dcterms:W3CDTF">2012-09-07T18:42:07Z</dcterms:modified>
</cp:coreProperties>
</file>